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bin\AppData\Local\Microsoft\Windows\INetCache\Content.Outlook\C5W97023\"/>
    </mc:Choice>
  </mc:AlternateContent>
  <xr:revisionPtr revIDLastSave="0" documentId="13_ncr:1_{6BF73F4A-621F-4D2B-B036-F002833E2F96}" xr6:coauthVersionLast="47" xr6:coauthVersionMax="47" xr10:uidLastSave="{00000000-0000-0000-0000-000000000000}"/>
  <bookViews>
    <workbookView xWindow="636" yWindow="1512" windowWidth="22404" windowHeight="10848" tabRatio="623" xr2:uid="{00000000-000D-0000-FFFF-FFFF00000000}"/>
  </bookViews>
  <sheets>
    <sheet name="Titel" sheetId="3" r:id="rId1"/>
    <sheet name="Benutzerhinweise" sheetId="42" r:id="rId2"/>
    <sheet name="Dienststellendaten" sheetId="2" r:id="rId3"/>
    <sheet name="Formular 1" sheetId="21" r:id="rId4"/>
    <sheet name="Formular 2_1" sheetId="19" r:id="rId5"/>
    <sheet name="Formular 2_2" sheetId="20" r:id="rId6"/>
    <sheet name="Formular 2_3" sheetId="43" r:id="rId7"/>
    <sheet name="Formular 3a_1" sheetId="9" r:id="rId8"/>
    <sheet name="Formular 3a_2" sheetId="10" r:id="rId9"/>
    <sheet name="Formular 3a_3" sheetId="44" r:id="rId10"/>
    <sheet name="Formular 3b_1" sheetId="11" r:id="rId11"/>
    <sheet name="Formular 3b_2" sheetId="12" r:id="rId12"/>
    <sheet name="Formular 3b_3" sheetId="46" r:id="rId13"/>
    <sheet name="Formular 4a_1" sheetId="13" r:id="rId14"/>
    <sheet name="Formular 4a_2" sheetId="14" r:id="rId15"/>
    <sheet name="Formular 4a_3" sheetId="45" r:id="rId16"/>
    <sheet name="Formular 4b_1" sheetId="15" r:id="rId17"/>
    <sheet name="Formular 4b_2" sheetId="16" r:id="rId18"/>
    <sheet name="Formular 4b_3" sheetId="47" r:id="rId19"/>
    <sheet name="Formular 5a" sheetId="18" r:id="rId20"/>
    <sheet name="Formular 5b" sheetId="22" r:id="rId21"/>
    <sheet name="Formular 6" sheetId="23" r:id="rId22"/>
    <sheet name="Formular 7_1" sheetId="24" r:id="rId23"/>
    <sheet name="Formular 7_2" sheetId="25" r:id="rId24"/>
    <sheet name="Formular 8a" sheetId="26" r:id="rId25"/>
    <sheet name="Formular8b" sheetId="27" r:id="rId26"/>
    <sheet name="Formular 9a" sheetId="28" r:id="rId27"/>
    <sheet name="Formular9b_1" sheetId="30" r:id="rId28"/>
    <sheet name="Formular9b_2" sheetId="48" r:id="rId29"/>
    <sheet name="Formular9b_3" sheetId="49" r:id="rId30"/>
    <sheet name="Formular 10" sheetId="17" r:id="rId31"/>
    <sheet name="Formular 11a" sheetId="33" r:id="rId32"/>
    <sheet name="Formular 11b" sheetId="34" r:id="rId33"/>
    <sheet name="Formular 12a" sheetId="31" r:id="rId34"/>
    <sheet name="Formular 12b" sheetId="32" r:id="rId35"/>
    <sheet name="Formular 13a" sheetId="35" r:id="rId36"/>
    <sheet name="Formular 13b_1" sheetId="36" r:id="rId37"/>
    <sheet name="Formular 13b_2" sheetId="37" r:id="rId38"/>
    <sheet name="Formular 13c" sheetId="38" r:id="rId39"/>
    <sheet name="Formular 14" sheetId="39" r:id="rId40"/>
    <sheet name="Formular 15" sheetId="40" r:id="rId41"/>
  </sheets>
  <definedNames>
    <definedName name="_xlnm.Print_Area" localSheetId="1">Benutzerhinweise!$A$1:$AA$116</definedName>
    <definedName name="_xlnm.Print_Area" localSheetId="2">Dienststellendaten!$A$1:$O$157</definedName>
    <definedName name="_xlnm.Print_Area" localSheetId="3">'Formular 1'!$A$1:$Z$117</definedName>
    <definedName name="_xlnm.Print_Area" localSheetId="30">'Formular 10'!$A$1:$Z$106</definedName>
    <definedName name="_xlnm.Print_Area" localSheetId="31">'Formular 11a'!$A$1:$Z$104</definedName>
    <definedName name="_xlnm.Print_Area" localSheetId="32">'Formular 11b'!$A$1:$Z$104</definedName>
    <definedName name="_xlnm.Print_Area" localSheetId="33">'Formular 12a'!$A$1:$Z$110</definedName>
    <definedName name="_xlnm.Print_Area" localSheetId="34">'Formular 12b'!$A$1:$Z$105</definedName>
    <definedName name="_xlnm.Print_Area" localSheetId="35">'Formular 13a'!$A$1:$Z$107</definedName>
    <definedName name="_xlnm.Print_Area" localSheetId="36">'Formular 13b_1'!$A$1:$Z$104</definedName>
    <definedName name="_xlnm.Print_Area" localSheetId="37">'Formular 13b_2'!$A$1:$Z$103</definedName>
    <definedName name="_xlnm.Print_Area" localSheetId="38">'Formular 13c'!$A$1:$Z$113</definedName>
    <definedName name="_xlnm.Print_Area" localSheetId="39">'Formular 14'!$A$1:$Z$106</definedName>
    <definedName name="_xlnm.Print_Area" localSheetId="40">'Formular 15'!$A$1:$Z$105</definedName>
    <definedName name="_xlnm.Print_Area" localSheetId="4">'Formular 2_1'!$A$1:$Z$106</definedName>
    <definedName name="_xlnm.Print_Area" localSheetId="5">'Formular 2_2'!$A$1:$Z$107</definedName>
    <definedName name="_xlnm.Print_Area" localSheetId="6">'Formular 2_3'!$A$1:$Z$106</definedName>
    <definedName name="_xlnm.Print_Area" localSheetId="7">'Formular 3a_1'!$A$1:$Z$125</definedName>
    <definedName name="_xlnm.Print_Area" localSheetId="8">'Formular 3a_2'!$A$1:$Z$125</definedName>
    <definedName name="_xlnm.Print_Area" localSheetId="9">'Formular 3a_3'!$A$1:$Z$125</definedName>
    <definedName name="_xlnm.Print_Area" localSheetId="10">'Formular 3b_1'!$A$1:$Z$128</definedName>
    <definedName name="_xlnm.Print_Area" localSheetId="11">'Formular 3b_2'!$A$1:$Z$128</definedName>
    <definedName name="_xlnm.Print_Area" localSheetId="12">'Formular 3b_3'!$A$1:$Z$128</definedName>
    <definedName name="_xlnm.Print_Area" localSheetId="13">'Formular 4a_1'!$A$1:$Z$122</definedName>
    <definedName name="_xlnm.Print_Area" localSheetId="14">'Formular 4a_2'!$A$1:$Z$123</definedName>
    <definedName name="_xlnm.Print_Area" localSheetId="15">'Formular 4a_3'!$A$1:$Z$123</definedName>
    <definedName name="_xlnm.Print_Area" localSheetId="16">'Formular 4b_1'!$A$1:$Z$129</definedName>
    <definedName name="_xlnm.Print_Area" localSheetId="17">'Formular 4b_2'!$A$1:$Z$128</definedName>
    <definedName name="_xlnm.Print_Area" localSheetId="18">'Formular 4b_3'!$A$1:$Z$128</definedName>
    <definedName name="_xlnm.Print_Area" localSheetId="19">'Formular 5a'!$A$1:$Z$105</definedName>
    <definedName name="_xlnm.Print_Area" localSheetId="20">'Formular 5b'!$A$1:$Z$106</definedName>
    <definedName name="_xlnm.Print_Area" localSheetId="21">'Formular 6'!$A$1:$Z$108</definedName>
    <definedName name="_xlnm.Print_Area" localSheetId="22">'Formular 7_1'!$A$1:$Z$105</definedName>
    <definedName name="_xlnm.Print_Area" localSheetId="23">'Formular 7_2'!$A$1:$Y$107</definedName>
    <definedName name="_xlnm.Print_Area" localSheetId="24">'Formular 8a'!$A$1:$Z$106</definedName>
    <definedName name="_xlnm.Print_Area" localSheetId="26">'Formular 9a'!$A$1:$Z$103</definedName>
    <definedName name="_xlnm.Print_Area" localSheetId="25">Formular8b!$A$1:$Z$108</definedName>
    <definedName name="_xlnm.Print_Area" localSheetId="27">Formular9b_1!$A$1:$Z$99</definedName>
    <definedName name="_xlnm.Print_Area" localSheetId="28">Formular9b_2!$A$1:$Z$99</definedName>
    <definedName name="_xlnm.Print_Area" localSheetId="29">Formular9b_3!$A$1:$Z$99</definedName>
    <definedName name="_xlnm.Print_Area" localSheetId="0">Titel!$A$1:$M$61</definedName>
  </definedNames>
  <calcPr calcId="181029"/>
</workbook>
</file>

<file path=xl/calcChain.xml><?xml version="1.0" encoding="utf-8"?>
<calcChain xmlns="http://schemas.openxmlformats.org/spreadsheetml/2006/main">
  <c r="C18" i="40" l="1"/>
  <c r="C21" i="40"/>
  <c r="K18" i="38"/>
  <c r="K19" i="36"/>
  <c r="K15" i="35"/>
  <c r="O53" i="34"/>
  <c r="O60" i="34"/>
  <c r="O35" i="34"/>
  <c r="O28" i="34"/>
  <c r="H22" i="34"/>
  <c r="M61" i="33"/>
  <c r="M58" i="33"/>
  <c r="M55" i="33"/>
  <c r="M52" i="33"/>
  <c r="M49" i="33"/>
  <c r="M46" i="33"/>
  <c r="M43" i="33"/>
  <c r="M40" i="33"/>
  <c r="M37" i="33"/>
  <c r="M34" i="33"/>
  <c r="M31" i="33"/>
  <c r="M28" i="33"/>
  <c r="M25" i="33"/>
  <c r="M22" i="33"/>
  <c r="C22" i="33"/>
  <c r="C61" i="33"/>
  <c r="C58" i="33"/>
  <c r="C55" i="33"/>
  <c r="C52" i="33"/>
  <c r="C49" i="33"/>
  <c r="C46" i="33"/>
  <c r="C43" i="33"/>
  <c r="C40" i="33"/>
  <c r="C37" i="33"/>
  <c r="C34" i="33"/>
  <c r="C31" i="33"/>
  <c r="C28" i="33"/>
  <c r="C25" i="33"/>
  <c r="D28" i="34"/>
  <c r="D53" i="34"/>
  <c r="H47" i="34"/>
  <c r="C41" i="34" s="1"/>
  <c r="O85" i="34"/>
  <c r="O78" i="34"/>
  <c r="D85" i="34"/>
  <c r="D60" i="34"/>
  <c r="D78" i="34"/>
  <c r="H72" i="34"/>
  <c r="D35" i="34"/>
  <c r="J74" i="49"/>
  <c r="N74" i="49" s="1"/>
  <c r="J70" i="49"/>
  <c r="N70" i="49" s="1"/>
  <c r="J67" i="49"/>
  <c r="I2" i="49"/>
  <c r="E2" i="49"/>
  <c r="B2" i="49"/>
  <c r="J74" i="48"/>
  <c r="N74" i="48" s="1"/>
  <c r="J70" i="48"/>
  <c r="N70" i="48" s="1"/>
  <c r="J67" i="48"/>
  <c r="I2" i="48"/>
  <c r="E2" i="48"/>
  <c r="B2" i="48"/>
  <c r="S56" i="18"/>
  <c r="U119" i="16"/>
  <c r="U119" i="47" s="1"/>
  <c r="N31" i="2"/>
  <c r="O93" i="19" s="1"/>
  <c r="N29" i="2"/>
  <c r="Y95" i="11"/>
  <c r="Y93" i="11"/>
  <c r="Y91" i="11"/>
  <c r="Y89" i="11"/>
  <c r="Y87" i="11"/>
  <c r="Y85" i="11"/>
  <c r="Y83" i="11"/>
  <c r="Y81" i="11"/>
  <c r="Y79" i="11"/>
  <c r="Y77" i="11"/>
  <c r="Y75" i="11"/>
  <c r="Y73" i="11"/>
  <c r="Y71" i="11"/>
  <c r="Y69" i="11"/>
  <c r="Y67" i="11"/>
  <c r="Y65" i="11"/>
  <c r="Y63" i="11"/>
  <c r="Y61" i="11"/>
  <c r="Y59" i="11"/>
  <c r="Y57" i="11"/>
  <c r="Y55" i="11"/>
  <c r="Y53" i="11"/>
  <c r="Y51" i="11"/>
  <c r="Y49" i="11"/>
  <c r="Y47" i="11"/>
  <c r="Y45" i="11"/>
  <c r="Y43" i="11"/>
  <c r="Y41" i="11"/>
  <c r="Y39" i="11"/>
  <c r="Y37" i="11"/>
  <c r="Y35" i="11"/>
  <c r="Y33" i="11"/>
  <c r="Y31" i="11"/>
  <c r="Y29" i="11"/>
  <c r="Y27" i="11"/>
  <c r="Y25" i="11"/>
  <c r="Y23" i="11"/>
  <c r="Y21" i="11"/>
  <c r="Y19" i="11"/>
  <c r="Y17" i="11"/>
  <c r="N101" i="11" l="1"/>
  <c r="N98" i="11"/>
  <c r="N104" i="11"/>
  <c r="B10" i="40"/>
  <c r="Q94" i="47"/>
  <c r="Q92" i="47"/>
  <c r="Q90" i="47"/>
  <c r="Q88" i="47"/>
  <c r="Q86" i="47"/>
  <c r="Q84" i="47"/>
  <c r="Q82" i="47"/>
  <c r="Q80" i="47"/>
  <c r="Q78" i="47"/>
  <c r="Q76" i="47"/>
  <c r="Q74" i="47"/>
  <c r="Q72" i="47"/>
  <c r="Q70" i="47"/>
  <c r="Q68" i="47"/>
  <c r="Q66" i="47"/>
  <c r="Q64" i="47"/>
  <c r="Q62" i="47"/>
  <c r="Q60" i="47"/>
  <c r="Q58" i="47"/>
  <c r="Q56" i="47"/>
  <c r="Q54" i="47"/>
  <c r="Q52" i="47"/>
  <c r="Q50" i="47"/>
  <c r="Q48" i="47"/>
  <c r="Q46" i="47"/>
  <c r="Q44" i="47"/>
  <c r="Q42" i="47"/>
  <c r="Q40" i="47"/>
  <c r="Q38" i="47"/>
  <c r="Q36" i="47"/>
  <c r="Q34" i="47"/>
  <c r="Q32" i="47"/>
  <c r="Q30" i="47"/>
  <c r="Q28" i="47"/>
  <c r="Q26" i="47"/>
  <c r="Q24" i="47"/>
  <c r="Q22" i="47"/>
  <c r="Q20" i="47"/>
  <c r="Q18" i="47"/>
  <c r="Q94" i="16"/>
  <c r="Q92" i="16"/>
  <c r="Q90" i="16"/>
  <c r="Q88" i="16"/>
  <c r="Q86" i="16"/>
  <c r="Q84" i="16"/>
  <c r="Q82" i="16"/>
  <c r="Q80" i="16"/>
  <c r="Q78" i="16"/>
  <c r="Q76" i="16"/>
  <c r="Q74" i="16"/>
  <c r="Q72" i="16"/>
  <c r="Q70" i="16"/>
  <c r="Q68" i="16"/>
  <c r="Q66" i="16"/>
  <c r="Q64" i="16"/>
  <c r="Q62" i="16"/>
  <c r="Q60" i="16"/>
  <c r="Q58" i="16"/>
  <c r="Q56" i="16"/>
  <c r="Q54" i="16"/>
  <c r="Q52" i="16"/>
  <c r="Q50" i="16"/>
  <c r="Q48" i="16"/>
  <c r="Q46" i="16"/>
  <c r="Q44" i="16"/>
  <c r="Q42" i="16"/>
  <c r="Q40" i="16"/>
  <c r="Q38" i="16"/>
  <c r="Q36" i="16"/>
  <c r="Q34" i="16"/>
  <c r="Q32" i="16"/>
  <c r="Q30" i="16"/>
  <c r="Q28" i="16"/>
  <c r="Q26" i="16"/>
  <c r="Q24" i="16"/>
  <c r="Q22" i="16"/>
  <c r="Q20" i="16"/>
  <c r="Q18" i="16"/>
  <c r="Q95" i="15"/>
  <c r="Q93" i="15"/>
  <c r="Q91" i="15"/>
  <c r="Q89" i="15"/>
  <c r="Q87" i="15"/>
  <c r="Q85" i="15"/>
  <c r="Q83" i="15"/>
  <c r="Q81" i="15"/>
  <c r="Q79" i="15"/>
  <c r="Q77" i="15"/>
  <c r="Q75" i="15"/>
  <c r="Q73" i="15"/>
  <c r="Q71" i="15"/>
  <c r="Q69" i="15"/>
  <c r="Q67" i="15"/>
  <c r="Q65" i="15"/>
  <c r="Q63" i="15"/>
  <c r="Q61" i="15"/>
  <c r="Q59" i="15"/>
  <c r="Q57" i="15"/>
  <c r="Q55" i="15"/>
  <c r="Q53" i="15"/>
  <c r="Q51" i="15"/>
  <c r="Q49" i="15"/>
  <c r="Q47" i="15"/>
  <c r="Q45" i="15"/>
  <c r="Q43" i="15"/>
  <c r="Q41" i="15"/>
  <c r="Q39" i="15"/>
  <c r="Q37" i="15"/>
  <c r="Q35" i="15"/>
  <c r="Q33" i="15"/>
  <c r="Q31" i="15"/>
  <c r="Q29" i="15"/>
  <c r="Q27" i="15"/>
  <c r="Q25" i="15"/>
  <c r="Q23" i="15"/>
  <c r="Q21" i="15"/>
  <c r="Q19" i="15"/>
  <c r="Q95" i="46"/>
  <c r="Q93" i="46"/>
  <c r="Q91" i="46"/>
  <c r="Q89" i="46"/>
  <c r="Q87" i="46"/>
  <c r="Q85" i="46"/>
  <c r="Q83" i="46"/>
  <c r="Q81" i="46"/>
  <c r="Q79" i="46"/>
  <c r="Q77" i="46"/>
  <c r="Q75" i="46"/>
  <c r="Q73" i="46"/>
  <c r="Q71" i="46"/>
  <c r="Q69" i="46"/>
  <c r="Q67" i="46"/>
  <c r="Q65" i="46"/>
  <c r="Q63" i="46"/>
  <c r="Q61" i="46"/>
  <c r="Q59" i="46"/>
  <c r="Q57" i="46"/>
  <c r="Q55" i="46"/>
  <c r="Q53" i="46"/>
  <c r="Q51" i="46"/>
  <c r="Q49" i="46"/>
  <c r="Q47" i="46"/>
  <c r="Q45" i="46"/>
  <c r="Q43" i="46"/>
  <c r="Q41" i="46"/>
  <c r="Q39" i="46"/>
  <c r="Q37" i="46"/>
  <c r="Q35" i="46"/>
  <c r="Q33" i="46"/>
  <c r="Q31" i="46"/>
  <c r="Q29" i="46"/>
  <c r="Q27" i="46"/>
  <c r="Q25" i="46"/>
  <c r="Q23" i="46"/>
  <c r="Q21" i="46"/>
  <c r="Q19" i="46"/>
  <c r="Q95" i="12"/>
  <c r="Q93" i="12"/>
  <c r="Q91" i="12"/>
  <c r="Q89" i="12"/>
  <c r="Q87" i="12"/>
  <c r="Q85" i="12"/>
  <c r="Q83" i="12"/>
  <c r="Q81" i="12"/>
  <c r="Q79" i="12"/>
  <c r="Q77" i="12"/>
  <c r="Q75" i="12"/>
  <c r="Q73" i="12"/>
  <c r="Q71" i="12"/>
  <c r="Q69" i="12"/>
  <c r="Q67" i="12"/>
  <c r="Q65" i="12"/>
  <c r="Q63" i="12"/>
  <c r="Q61" i="12"/>
  <c r="Q59" i="12"/>
  <c r="Q57" i="12"/>
  <c r="Q55" i="12"/>
  <c r="Q53" i="12"/>
  <c r="Q51" i="12"/>
  <c r="Q49" i="12"/>
  <c r="Q47" i="12"/>
  <c r="Q45" i="12"/>
  <c r="Q43" i="12"/>
  <c r="Q41" i="12"/>
  <c r="Q39" i="12"/>
  <c r="Q37" i="12"/>
  <c r="Q35" i="12"/>
  <c r="Q33" i="12"/>
  <c r="Q31" i="12"/>
  <c r="Q29" i="12"/>
  <c r="Q27" i="12"/>
  <c r="Q25" i="12"/>
  <c r="Q23" i="12"/>
  <c r="Q21" i="12"/>
  <c r="Q95" i="11"/>
  <c r="Q93" i="11"/>
  <c r="Q91" i="11"/>
  <c r="Q89" i="11"/>
  <c r="Q87" i="11"/>
  <c r="Q85" i="11"/>
  <c r="Q83" i="11"/>
  <c r="Q81" i="11"/>
  <c r="Q79" i="11"/>
  <c r="Q77" i="11"/>
  <c r="Q75" i="11"/>
  <c r="Q73" i="11"/>
  <c r="Q71" i="11"/>
  <c r="Q69" i="11"/>
  <c r="Q67" i="11"/>
  <c r="Q65" i="11"/>
  <c r="Q63" i="11"/>
  <c r="Q61" i="11"/>
  <c r="Q59" i="11"/>
  <c r="Q57" i="11"/>
  <c r="Q55" i="11"/>
  <c r="Q53" i="11"/>
  <c r="Q51" i="11"/>
  <c r="Q49" i="11"/>
  <c r="Q47" i="11"/>
  <c r="Q45" i="11"/>
  <c r="Q43" i="11"/>
  <c r="Q41" i="11"/>
  <c r="Q39" i="11"/>
  <c r="Q37" i="11"/>
  <c r="Q35" i="11"/>
  <c r="Q33" i="11"/>
  <c r="Q31" i="11"/>
  <c r="Q29" i="11"/>
  <c r="Q27" i="11"/>
  <c r="Q25" i="11"/>
  <c r="Q23" i="11"/>
  <c r="Q21" i="11"/>
  <c r="Q19" i="11"/>
  <c r="C48" i="40" l="1"/>
  <c r="J97" i="40" l="1"/>
  <c r="V118" i="45" l="1"/>
  <c r="V118" i="14"/>
  <c r="F117" i="13"/>
  <c r="F118" i="10"/>
  <c r="V117" i="13"/>
  <c r="V118" i="44"/>
  <c r="F118" i="44"/>
  <c r="V118" i="10"/>
  <c r="V118" i="9"/>
  <c r="F118" i="14" l="1"/>
  <c r="O95" i="43"/>
  <c r="Z94" i="16"/>
  <c r="Z92" i="16"/>
  <c r="Z84" i="16"/>
  <c r="Z82" i="16"/>
  <c r="B94" i="16"/>
  <c r="B84" i="16"/>
  <c r="Z94" i="47"/>
  <c r="L94" i="47"/>
  <c r="G94" i="47"/>
  <c r="B94" i="47"/>
  <c r="Z92" i="47"/>
  <c r="L92" i="47"/>
  <c r="G92" i="47"/>
  <c r="B92" i="47"/>
  <c r="Z90" i="47"/>
  <c r="L90" i="47"/>
  <c r="G90" i="47"/>
  <c r="B90" i="47"/>
  <c r="Z88" i="47"/>
  <c r="L88" i="47"/>
  <c r="G88" i="47"/>
  <c r="B88" i="47"/>
  <c r="Z86" i="47"/>
  <c r="L86" i="47"/>
  <c r="G86" i="47"/>
  <c r="B86" i="47"/>
  <c r="L94" i="16"/>
  <c r="G94" i="16"/>
  <c r="L92" i="16"/>
  <c r="G92" i="16"/>
  <c r="B92" i="16"/>
  <c r="Z90" i="16"/>
  <c r="L90" i="16"/>
  <c r="G90" i="16"/>
  <c r="B90" i="16"/>
  <c r="Z88" i="16"/>
  <c r="L88" i="16"/>
  <c r="G88" i="16"/>
  <c r="B88" i="16"/>
  <c r="Z86" i="16"/>
  <c r="L86" i="16"/>
  <c r="G86" i="16"/>
  <c r="B86" i="16"/>
  <c r="Z95" i="15"/>
  <c r="L95" i="15"/>
  <c r="G95" i="15"/>
  <c r="B95" i="15"/>
  <c r="Z93" i="15"/>
  <c r="L93" i="15"/>
  <c r="G93" i="15"/>
  <c r="B93" i="15"/>
  <c r="Z91" i="15"/>
  <c r="L91" i="15"/>
  <c r="G91" i="15"/>
  <c r="B91" i="15"/>
  <c r="Z89" i="15"/>
  <c r="L89" i="15"/>
  <c r="G89" i="15"/>
  <c r="B89" i="15"/>
  <c r="Z87" i="15"/>
  <c r="L87" i="15"/>
  <c r="G87" i="15"/>
  <c r="B87" i="15"/>
  <c r="N106" i="13"/>
  <c r="N107" i="14" s="1"/>
  <c r="N107" i="45" s="1"/>
  <c r="N103" i="13"/>
  <c r="N104" i="14" s="1"/>
  <c r="N104" i="45" s="1"/>
  <c r="N100" i="13"/>
  <c r="N101" i="14" s="1"/>
  <c r="N101" i="45" s="1"/>
  <c r="Z95" i="46"/>
  <c r="L95" i="46"/>
  <c r="G95" i="46"/>
  <c r="B95" i="46"/>
  <c r="Z93" i="46"/>
  <c r="L93" i="46"/>
  <c r="G93" i="46"/>
  <c r="B93" i="46"/>
  <c r="Z91" i="46"/>
  <c r="L91" i="46"/>
  <c r="G91" i="46"/>
  <c r="B91" i="46"/>
  <c r="Z89" i="46"/>
  <c r="L89" i="46"/>
  <c r="G89" i="46"/>
  <c r="B89" i="46"/>
  <c r="Z87" i="46"/>
  <c r="L87" i="46"/>
  <c r="G87" i="46"/>
  <c r="B87" i="46"/>
  <c r="Z95" i="12"/>
  <c r="L95" i="12"/>
  <c r="G95" i="12"/>
  <c r="B95" i="12"/>
  <c r="Z93" i="12"/>
  <c r="L93" i="12"/>
  <c r="G93" i="12"/>
  <c r="B93" i="12"/>
  <c r="Z91" i="12"/>
  <c r="L91" i="12"/>
  <c r="G91" i="12"/>
  <c r="B91" i="12"/>
  <c r="Z89" i="12"/>
  <c r="L89" i="12"/>
  <c r="G89" i="12"/>
  <c r="B89" i="12"/>
  <c r="Z87" i="12"/>
  <c r="L87" i="12"/>
  <c r="G87" i="12"/>
  <c r="B87" i="12"/>
  <c r="L95" i="11"/>
  <c r="G95" i="11"/>
  <c r="B95" i="11"/>
  <c r="L93" i="11"/>
  <c r="G93" i="11"/>
  <c r="B93" i="11"/>
  <c r="L91" i="11"/>
  <c r="G91" i="11"/>
  <c r="B91" i="11"/>
  <c r="L89" i="11"/>
  <c r="G89" i="11"/>
  <c r="B89" i="11"/>
  <c r="L87" i="11"/>
  <c r="G87" i="11"/>
  <c r="B87" i="11"/>
  <c r="N107" i="9"/>
  <c r="N107" i="10" s="1"/>
  <c r="N107" i="44" s="1"/>
  <c r="N104" i="9"/>
  <c r="N104" i="10" s="1"/>
  <c r="N104" i="44" s="1"/>
  <c r="N101" i="9"/>
  <c r="N101" i="10" s="1"/>
  <c r="N101" i="44" s="1"/>
  <c r="Q99" i="9"/>
  <c r="Z19" i="15"/>
  <c r="Z16" i="47"/>
  <c r="Z84" i="47"/>
  <c r="Z82" i="47"/>
  <c r="Z80" i="47"/>
  <c r="Z78" i="47"/>
  <c r="Z76" i="47"/>
  <c r="Z74" i="47"/>
  <c r="Z72" i="47"/>
  <c r="Z70" i="47"/>
  <c r="Z68" i="47"/>
  <c r="Z66" i="47"/>
  <c r="Z64" i="47"/>
  <c r="Z62" i="47"/>
  <c r="Z60" i="47"/>
  <c r="Z58" i="47"/>
  <c r="Z56" i="47"/>
  <c r="Z54" i="47"/>
  <c r="Z52" i="47"/>
  <c r="Z50" i="47"/>
  <c r="Z48" i="47"/>
  <c r="Z46" i="47"/>
  <c r="Z44" i="47"/>
  <c r="Z42" i="47"/>
  <c r="Z40" i="47"/>
  <c r="Z38" i="47"/>
  <c r="Z36" i="47"/>
  <c r="Z34" i="47"/>
  <c r="Z32" i="47"/>
  <c r="Z30" i="47"/>
  <c r="Z28" i="47"/>
  <c r="Z26" i="47"/>
  <c r="Z24" i="47"/>
  <c r="Z22" i="47"/>
  <c r="Z20" i="47"/>
  <c r="Z18" i="47"/>
  <c r="Q16" i="47"/>
  <c r="L16" i="47"/>
  <c r="L84" i="47"/>
  <c r="L82" i="47"/>
  <c r="L80" i="47"/>
  <c r="L78" i="47"/>
  <c r="L76" i="47"/>
  <c r="L74" i="47"/>
  <c r="L72" i="47"/>
  <c r="L70" i="47"/>
  <c r="L68" i="47"/>
  <c r="L66" i="47"/>
  <c r="L64" i="47"/>
  <c r="L62" i="47"/>
  <c r="L60" i="47"/>
  <c r="L58" i="47"/>
  <c r="L56" i="47"/>
  <c r="L54" i="47"/>
  <c r="L52" i="47"/>
  <c r="L50" i="47"/>
  <c r="L48" i="47"/>
  <c r="L46" i="47"/>
  <c r="L44" i="47"/>
  <c r="L42" i="47"/>
  <c r="L40" i="47"/>
  <c r="L38" i="47"/>
  <c r="L36" i="47"/>
  <c r="L34" i="47"/>
  <c r="L32" i="47"/>
  <c r="L30" i="47"/>
  <c r="L28" i="47"/>
  <c r="L26" i="47"/>
  <c r="L24" i="47"/>
  <c r="L22" i="47"/>
  <c r="L20" i="47"/>
  <c r="L18" i="47"/>
  <c r="G16" i="47"/>
  <c r="G84" i="47"/>
  <c r="G82" i="47"/>
  <c r="G80" i="47"/>
  <c r="G78" i="47"/>
  <c r="G76" i="47"/>
  <c r="G74" i="47"/>
  <c r="G72" i="47"/>
  <c r="G70" i="47"/>
  <c r="G68" i="47"/>
  <c r="G66" i="47"/>
  <c r="G64" i="47"/>
  <c r="G62" i="47"/>
  <c r="G60" i="47"/>
  <c r="G58" i="47"/>
  <c r="G56" i="47"/>
  <c r="G54" i="47"/>
  <c r="G52" i="47"/>
  <c r="G50" i="47"/>
  <c r="G48" i="47"/>
  <c r="G46" i="47"/>
  <c r="G44" i="47"/>
  <c r="G42" i="47"/>
  <c r="G40" i="47"/>
  <c r="G38" i="47"/>
  <c r="G36" i="47"/>
  <c r="G34" i="47"/>
  <c r="G32" i="47"/>
  <c r="G30" i="47"/>
  <c r="G28" i="47"/>
  <c r="G26" i="47"/>
  <c r="G24" i="47"/>
  <c r="G22" i="47"/>
  <c r="G20" i="47"/>
  <c r="G18" i="47"/>
  <c r="B16" i="47"/>
  <c r="B84" i="47"/>
  <c r="B82" i="47"/>
  <c r="B80" i="47"/>
  <c r="B78" i="47"/>
  <c r="B76" i="47"/>
  <c r="B74" i="47"/>
  <c r="B72" i="47"/>
  <c r="B70" i="47"/>
  <c r="B68" i="47"/>
  <c r="B66" i="47"/>
  <c r="B64" i="47"/>
  <c r="B62" i="47"/>
  <c r="B60" i="47"/>
  <c r="B58" i="47"/>
  <c r="B56" i="47"/>
  <c r="B54" i="47"/>
  <c r="B52" i="47"/>
  <c r="B50" i="47"/>
  <c r="B48" i="47"/>
  <c r="B46" i="47"/>
  <c r="B44" i="47"/>
  <c r="B42" i="47"/>
  <c r="B40" i="47"/>
  <c r="B38" i="47"/>
  <c r="B36" i="47"/>
  <c r="B34" i="47"/>
  <c r="B32" i="47"/>
  <c r="B30" i="47"/>
  <c r="B28" i="47"/>
  <c r="B26" i="47"/>
  <c r="B24" i="47"/>
  <c r="B22" i="47"/>
  <c r="B20" i="47"/>
  <c r="B18" i="47"/>
  <c r="F122" i="47"/>
  <c r="I2" i="47"/>
  <c r="E2" i="47"/>
  <c r="B2" i="47"/>
  <c r="L84" i="16"/>
  <c r="G84" i="16"/>
  <c r="L82" i="16"/>
  <c r="G82" i="16"/>
  <c r="B82" i="16"/>
  <c r="Z80" i="16"/>
  <c r="L80" i="16"/>
  <c r="G80" i="16"/>
  <c r="B80" i="16"/>
  <c r="Z78" i="16"/>
  <c r="L78" i="16"/>
  <c r="G78" i="16"/>
  <c r="B78" i="16"/>
  <c r="Z76" i="16"/>
  <c r="L76" i="16"/>
  <c r="G76" i="16"/>
  <c r="B76" i="16"/>
  <c r="Z85" i="15"/>
  <c r="L85" i="15"/>
  <c r="G85" i="15"/>
  <c r="B85" i="15"/>
  <c r="Z83" i="15"/>
  <c r="L83" i="15"/>
  <c r="G83" i="15"/>
  <c r="B83" i="15"/>
  <c r="Z81" i="15"/>
  <c r="L81" i="15"/>
  <c r="G81" i="15"/>
  <c r="B81" i="15"/>
  <c r="Z79" i="15"/>
  <c r="L79" i="15"/>
  <c r="G79" i="15"/>
  <c r="B79" i="15"/>
  <c r="Z77" i="15"/>
  <c r="L77" i="15"/>
  <c r="G77" i="15"/>
  <c r="B77" i="15"/>
  <c r="Z17" i="46"/>
  <c r="Z85" i="46"/>
  <c r="Z83" i="46"/>
  <c r="Z81" i="46"/>
  <c r="Z79" i="46"/>
  <c r="Z77" i="46"/>
  <c r="Z75" i="46"/>
  <c r="Z73" i="46"/>
  <c r="Z71" i="46"/>
  <c r="Z69" i="46"/>
  <c r="Z67" i="46"/>
  <c r="Z65" i="46"/>
  <c r="Z63" i="46"/>
  <c r="Z61" i="46"/>
  <c r="Z59" i="46"/>
  <c r="Z57" i="46"/>
  <c r="Z55" i="46"/>
  <c r="Z53" i="46"/>
  <c r="Z51" i="46"/>
  <c r="Z49" i="46"/>
  <c r="Z47" i="46"/>
  <c r="Z45" i="46"/>
  <c r="Z43" i="46"/>
  <c r="Z41" i="46"/>
  <c r="Z39" i="46"/>
  <c r="Z37" i="46"/>
  <c r="Z35" i="46"/>
  <c r="Z33" i="46"/>
  <c r="Z31" i="46"/>
  <c r="Z29" i="46"/>
  <c r="Z27" i="46"/>
  <c r="Z25" i="46"/>
  <c r="Z23" i="46"/>
  <c r="Z21" i="46"/>
  <c r="Z19" i="46"/>
  <c r="Q17" i="46"/>
  <c r="L17" i="46"/>
  <c r="L85" i="46"/>
  <c r="L83" i="46"/>
  <c r="L81" i="46"/>
  <c r="L79" i="46"/>
  <c r="L77" i="46"/>
  <c r="L75" i="46"/>
  <c r="L73" i="46"/>
  <c r="L71" i="46"/>
  <c r="L69" i="46"/>
  <c r="L67" i="46"/>
  <c r="L65" i="46"/>
  <c r="L63" i="46"/>
  <c r="L61" i="46"/>
  <c r="L59" i="46"/>
  <c r="L57" i="46"/>
  <c r="L55" i="46"/>
  <c r="L53" i="46"/>
  <c r="L51" i="46"/>
  <c r="L49" i="46"/>
  <c r="L47" i="46"/>
  <c r="L45" i="46"/>
  <c r="L43" i="46"/>
  <c r="L41" i="46"/>
  <c r="L39" i="46"/>
  <c r="L37" i="46"/>
  <c r="L35" i="46"/>
  <c r="L33" i="46"/>
  <c r="L31" i="46"/>
  <c r="L29" i="46"/>
  <c r="L27" i="46"/>
  <c r="L25" i="46"/>
  <c r="L23" i="46"/>
  <c r="L21" i="46"/>
  <c r="L19" i="46"/>
  <c r="G17" i="46"/>
  <c r="G85" i="46"/>
  <c r="G83" i="46"/>
  <c r="G81" i="46"/>
  <c r="G79" i="46"/>
  <c r="G77" i="46"/>
  <c r="G75" i="46"/>
  <c r="G73" i="46"/>
  <c r="G71" i="46"/>
  <c r="G69" i="46"/>
  <c r="G67" i="46"/>
  <c r="G65" i="46"/>
  <c r="G63" i="46"/>
  <c r="G61" i="46"/>
  <c r="G59" i="46"/>
  <c r="G57" i="46"/>
  <c r="G55" i="46"/>
  <c r="G53" i="46"/>
  <c r="G51" i="46"/>
  <c r="G49" i="46"/>
  <c r="G47" i="46"/>
  <c r="G45" i="46"/>
  <c r="G43" i="46"/>
  <c r="G41" i="46"/>
  <c r="G39" i="46"/>
  <c r="G37" i="46"/>
  <c r="G35" i="46"/>
  <c r="G33" i="46"/>
  <c r="G31" i="46"/>
  <c r="G29" i="46"/>
  <c r="G27" i="46"/>
  <c r="G25" i="46"/>
  <c r="G23" i="46"/>
  <c r="G21" i="46"/>
  <c r="G19" i="46"/>
  <c r="B33" i="46"/>
  <c r="B85" i="46"/>
  <c r="B83" i="46"/>
  <c r="B81" i="46"/>
  <c r="B79" i="46"/>
  <c r="B77" i="46"/>
  <c r="B75" i="46"/>
  <c r="B73" i="46"/>
  <c r="B71" i="46"/>
  <c r="B69" i="46"/>
  <c r="B67" i="46"/>
  <c r="B65" i="46"/>
  <c r="B63" i="46"/>
  <c r="B61" i="46"/>
  <c r="B59" i="46"/>
  <c r="B57" i="46"/>
  <c r="B55" i="46"/>
  <c r="B53" i="46"/>
  <c r="B51" i="46"/>
  <c r="B49" i="46"/>
  <c r="B47" i="46"/>
  <c r="B45" i="46"/>
  <c r="B43" i="46"/>
  <c r="B41" i="46"/>
  <c r="B39" i="46"/>
  <c r="B37" i="46"/>
  <c r="B35" i="46"/>
  <c r="B31" i="46"/>
  <c r="B29" i="46"/>
  <c r="B27" i="46"/>
  <c r="B25" i="46"/>
  <c r="B23" i="46"/>
  <c r="B21" i="46"/>
  <c r="B19" i="46"/>
  <c r="B17" i="46"/>
  <c r="U119" i="46"/>
  <c r="I2" i="46"/>
  <c r="E2" i="46"/>
  <c r="B2" i="46"/>
  <c r="Z85" i="12"/>
  <c r="L85" i="12"/>
  <c r="G85" i="12"/>
  <c r="B85" i="12"/>
  <c r="Z83" i="12"/>
  <c r="L83" i="12"/>
  <c r="G83" i="12"/>
  <c r="B83" i="12"/>
  <c r="Z81" i="12"/>
  <c r="L81" i="12"/>
  <c r="G81" i="12"/>
  <c r="B81" i="12"/>
  <c r="Z79" i="12"/>
  <c r="L79" i="12"/>
  <c r="G79" i="12"/>
  <c r="B79" i="12"/>
  <c r="Z77" i="12"/>
  <c r="L77" i="12"/>
  <c r="G77" i="12"/>
  <c r="B77" i="12"/>
  <c r="L85" i="11"/>
  <c r="G85" i="11"/>
  <c r="B85" i="11"/>
  <c r="L83" i="11"/>
  <c r="G83" i="11"/>
  <c r="B83" i="11"/>
  <c r="L81" i="11"/>
  <c r="G81" i="11"/>
  <c r="B81" i="11"/>
  <c r="L79" i="11"/>
  <c r="G79" i="11"/>
  <c r="B79" i="11"/>
  <c r="L77" i="11"/>
  <c r="G77" i="11"/>
  <c r="B77" i="11"/>
  <c r="Q99" i="10"/>
  <c r="R99" i="13"/>
  <c r="R99" i="14"/>
  <c r="I2" i="45"/>
  <c r="E2" i="45"/>
  <c r="B2" i="45"/>
  <c r="I2" i="44"/>
  <c r="E2" i="44"/>
  <c r="B2" i="44"/>
  <c r="Q68" i="20"/>
  <c r="Q66" i="19"/>
  <c r="L74" i="43"/>
  <c r="I2" i="43"/>
  <c r="E2" i="43"/>
  <c r="B2" i="43"/>
  <c r="C27" i="40"/>
  <c r="C24" i="40"/>
  <c r="L39" i="21"/>
  <c r="L36" i="21"/>
  <c r="L33" i="21"/>
  <c r="I39" i="21"/>
  <c r="I36" i="21"/>
  <c r="I33" i="21"/>
  <c r="I27" i="21"/>
  <c r="I45" i="40"/>
  <c r="O95" i="20" l="1"/>
  <c r="Q104" i="44"/>
  <c r="Q104" i="45"/>
  <c r="Q107" i="45"/>
  <c r="Q107" i="9"/>
  <c r="Q107" i="44"/>
  <c r="Q104" i="9"/>
  <c r="G43" i="2"/>
  <c r="G45" i="2" s="1"/>
  <c r="S107" i="11" l="1"/>
  <c r="S107" i="46"/>
  <c r="I26" i="24"/>
  <c r="S58" i="24" s="1"/>
  <c r="K74" i="31" l="1"/>
  <c r="S75" i="18"/>
  <c r="C83" i="2"/>
  <c r="B59" i="18" l="1"/>
  <c r="G56" i="2" l="1"/>
  <c r="F118" i="45"/>
  <c r="F118" i="9"/>
  <c r="F119" i="11"/>
  <c r="F119" i="46" s="1"/>
  <c r="G58" i="2" l="1"/>
  <c r="S106" i="47" s="1"/>
  <c r="F119" i="47"/>
  <c r="E102" i="21"/>
  <c r="F120" i="15"/>
  <c r="F119" i="16"/>
  <c r="E97" i="18"/>
  <c r="S108" i="15" l="1"/>
  <c r="S106" i="16"/>
  <c r="K52" i="24"/>
  <c r="S107" i="12"/>
  <c r="G62" i="2"/>
  <c r="U122" i="47" s="1"/>
  <c r="G49" i="2"/>
  <c r="L56" i="38" l="1"/>
  <c r="L77" i="38" l="1"/>
  <c r="K60" i="36"/>
  <c r="Q107" i="10" l="1"/>
  <c r="Q104" i="10"/>
  <c r="L67" i="25" l="1"/>
  <c r="G67" i="25"/>
  <c r="B16" i="16"/>
  <c r="U99" i="15" s="1"/>
  <c r="L75" i="11" l="1"/>
  <c r="G75" i="11"/>
  <c r="B75" i="11"/>
  <c r="L73" i="11"/>
  <c r="G73" i="11"/>
  <c r="B73" i="11"/>
  <c r="L71" i="11"/>
  <c r="G71" i="11"/>
  <c r="B71" i="11"/>
  <c r="L69" i="11"/>
  <c r="G69" i="11"/>
  <c r="B69" i="11"/>
  <c r="L67" i="11"/>
  <c r="G67" i="11"/>
  <c r="B67" i="11"/>
  <c r="L65" i="11"/>
  <c r="G65" i="11"/>
  <c r="B65" i="11"/>
  <c r="L63" i="11"/>
  <c r="G63" i="11"/>
  <c r="B63" i="11"/>
  <c r="L61" i="11"/>
  <c r="G61" i="11"/>
  <c r="B61" i="11"/>
  <c r="L59" i="11"/>
  <c r="G59" i="11"/>
  <c r="B59" i="11"/>
  <c r="L57" i="11"/>
  <c r="G57" i="11"/>
  <c r="B57" i="11"/>
  <c r="L55" i="11"/>
  <c r="G55" i="11"/>
  <c r="B55" i="11"/>
  <c r="L53" i="11"/>
  <c r="G53" i="11"/>
  <c r="B53" i="11"/>
  <c r="L51" i="11"/>
  <c r="G51" i="11"/>
  <c r="B51" i="11"/>
  <c r="L49" i="11"/>
  <c r="G49" i="11"/>
  <c r="B49" i="11"/>
  <c r="L47" i="11"/>
  <c r="G47" i="11"/>
  <c r="B47" i="11"/>
  <c r="L45" i="11"/>
  <c r="G45" i="11"/>
  <c r="B45" i="11"/>
  <c r="L43" i="11"/>
  <c r="G43" i="11"/>
  <c r="B43" i="11"/>
  <c r="L41" i="11"/>
  <c r="G41" i="11"/>
  <c r="B41" i="11"/>
  <c r="L39" i="11"/>
  <c r="G39" i="11"/>
  <c r="B39" i="11"/>
  <c r="L37" i="11"/>
  <c r="G37" i="11"/>
  <c r="B37" i="11"/>
  <c r="L35" i="11"/>
  <c r="G35" i="11"/>
  <c r="B35" i="11"/>
  <c r="L33" i="11"/>
  <c r="G33" i="11"/>
  <c r="B33" i="11"/>
  <c r="L31" i="11"/>
  <c r="G31" i="11"/>
  <c r="B31" i="11"/>
  <c r="L29" i="11"/>
  <c r="G29" i="11"/>
  <c r="B29" i="11"/>
  <c r="L27" i="11"/>
  <c r="G27" i="11"/>
  <c r="B27" i="11"/>
  <c r="L25" i="11"/>
  <c r="G25" i="11"/>
  <c r="B25" i="11"/>
  <c r="L23" i="11"/>
  <c r="G23" i="11"/>
  <c r="B23" i="11"/>
  <c r="L21" i="11"/>
  <c r="G21" i="11"/>
  <c r="B21" i="11"/>
  <c r="L19" i="11"/>
  <c r="G19" i="11"/>
  <c r="B19" i="11"/>
  <c r="Z75" i="12"/>
  <c r="L75" i="12"/>
  <c r="G75" i="12"/>
  <c r="B75" i="12"/>
  <c r="Z73" i="12"/>
  <c r="L73" i="12"/>
  <c r="G73" i="12"/>
  <c r="B73" i="12"/>
  <c r="Z71" i="12"/>
  <c r="L71" i="12"/>
  <c r="G71" i="12"/>
  <c r="B71" i="12"/>
  <c r="Z69" i="12"/>
  <c r="L69" i="12"/>
  <c r="G69" i="12"/>
  <c r="B69" i="12"/>
  <c r="Z67" i="12"/>
  <c r="L67" i="12"/>
  <c r="G67" i="12"/>
  <c r="B67" i="12"/>
  <c r="Z65" i="12"/>
  <c r="L65" i="12"/>
  <c r="G65" i="12"/>
  <c r="B65" i="12"/>
  <c r="Z63" i="12"/>
  <c r="L63" i="12"/>
  <c r="G63" i="12"/>
  <c r="B63" i="12"/>
  <c r="Z61" i="12"/>
  <c r="L61" i="12"/>
  <c r="G61" i="12"/>
  <c r="B61" i="12"/>
  <c r="Z59" i="12"/>
  <c r="L59" i="12"/>
  <c r="G59" i="12"/>
  <c r="B59" i="12"/>
  <c r="Z57" i="12"/>
  <c r="L57" i="12"/>
  <c r="G57" i="12"/>
  <c r="B57" i="12"/>
  <c r="Z55" i="12"/>
  <c r="L55" i="12"/>
  <c r="G55" i="12"/>
  <c r="B55" i="12"/>
  <c r="Z53" i="12"/>
  <c r="L53" i="12"/>
  <c r="G53" i="12"/>
  <c r="B53" i="12"/>
  <c r="Z51" i="12"/>
  <c r="L51" i="12"/>
  <c r="G51" i="12"/>
  <c r="B51" i="12"/>
  <c r="Z49" i="12"/>
  <c r="L49" i="12"/>
  <c r="G49" i="12"/>
  <c r="B49" i="12"/>
  <c r="Z47" i="12"/>
  <c r="L47" i="12"/>
  <c r="G47" i="12"/>
  <c r="B47" i="12"/>
  <c r="Z45" i="12"/>
  <c r="L45" i="12"/>
  <c r="G45" i="12"/>
  <c r="B45" i="12"/>
  <c r="Z43" i="12"/>
  <c r="L43" i="12"/>
  <c r="G43" i="12"/>
  <c r="B43" i="12"/>
  <c r="Z41" i="12"/>
  <c r="L41" i="12"/>
  <c r="G41" i="12"/>
  <c r="B41" i="12"/>
  <c r="Z39" i="12"/>
  <c r="L39" i="12"/>
  <c r="G39" i="12"/>
  <c r="B39" i="12"/>
  <c r="Z37" i="12"/>
  <c r="L37" i="12"/>
  <c r="G37" i="12"/>
  <c r="B37" i="12"/>
  <c r="Z35" i="12"/>
  <c r="L35" i="12"/>
  <c r="G35" i="12"/>
  <c r="B35" i="12"/>
  <c r="Z33" i="12"/>
  <c r="L33" i="12"/>
  <c r="G33" i="12"/>
  <c r="B33" i="12"/>
  <c r="Z31" i="12"/>
  <c r="L31" i="12"/>
  <c r="G31" i="12"/>
  <c r="B31" i="12"/>
  <c r="Z29" i="12"/>
  <c r="L29" i="12"/>
  <c r="G29" i="12"/>
  <c r="B29" i="12"/>
  <c r="Z27" i="12"/>
  <c r="L27" i="12"/>
  <c r="G27" i="12"/>
  <c r="B27" i="12"/>
  <c r="Z25" i="12"/>
  <c r="L25" i="12"/>
  <c r="G25" i="12"/>
  <c r="B25" i="12"/>
  <c r="Z23" i="12"/>
  <c r="L23" i="12"/>
  <c r="G23" i="12"/>
  <c r="B23" i="12"/>
  <c r="Z21" i="12"/>
  <c r="L21" i="12"/>
  <c r="G21" i="12"/>
  <c r="B21" i="12"/>
  <c r="Z19" i="12"/>
  <c r="Q19" i="12"/>
  <c r="L19" i="12"/>
  <c r="G19" i="12"/>
  <c r="B19" i="12"/>
  <c r="Z17" i="12"/>
  <c r="G17" i="12"/>
  <c r="B17" i="12"/>
  <c r="U98" i="11" l="1"/>
  <c r="B28" i="25"/>
  <c r="H92" i="23"/>
  <c r="P27" i="23"/>
  <c r="P24" i="23"/>
  <c r="H56" i="18" l="1"/>
  <c r="Z74" i="16"/>
  <c r="L74" i="16"/>
  <c r="G74" i="16"/>
  <c r="B74" i="16"/>
  <c r="Z72" i="16"/>
  <c r="L72" i="16"/>
  <c r="G72" i="16"/>
  <c r="B72" i="16"/>
  <c r="Z70" i="16"/>
  <c r="L70" i="16"/>
  <c r="G70" i="16"/>
  <c r="B70" i="16"/>
  <c r="Z68" i="16"/>
  <c r="L68" i="16"/>
  <c r="G68" i="16"/>
  <c r="B68" i="16"/>
  <c r="Z66" i="16"/>
  <c r="L66" i="16"/>
  <c r="G66" i="16"/>
  <c r="B66" i="16"/>
  <c r="Z64" i="16"/>
  <c r="L64" i="16"/>
  <c r="G64" i="16"/>
  <c r="B64" i="16"/>
  <c r="Z62" i="16"/>
  <c r="L62" i="16"/>
  <c r="G62" i="16"/>
  <c r="B62" i="16"/>
  <c r="Z60" i="16"/>
  <c r="L60" i="16"/>
  <c r="G60" i="16"/>
  <c r="B60" i="16"/>
  <c r="Z58" i="16"/>
  <c r="L58" i="16"/>
  <c r="G58" i="16"/>
  <c r="B58" i="16"/>
  <c r="Z56" i="16"/>
  <c r="L56" i="16"/>
  <c r="G56" i="16"/>
  <c r="B56" i="16"/>
  <c r="Z54" i="16"/>
  <c r="L54" i="16"/>
  <c r="G54" i="16"/>
  <c r="B54" i="16"/>
  <c r="Z52" i="16"/>
  <c r="L52" i="16"/>
  <c r="G52" i="16"/>
  <c r="B52" i="16"/>
  <c r="Z50" i="16"/>
  <c r="L50" i="16"/>
  <c r="G50" i="16"/>
  <c r="B50" i="16"/>
  <c r="Z48" i="16"/>
  <c r="L48" i="16"/>
  <c r="G48" i="16"/>
  <c r="B48" i="16"/>
  <c r="Z46" i="16"/>
  <c r="L46" i="16"/>
  <c r="G46" i="16"/>
  <c r="B46" i="16"/>
  <c r="Z44" i="16"/>
  <c r="L44" i="16"/>
  <c r="G44" i="16"/>
  <c r="B44" i="16"/>
  <c r="Z42" i="16"/>
  <c r="L42" i="16"/>
  <c r="G42" i="16"/>
  <c r="B42" i="16"/>
  <c r="Z40" i="16"/>
  <c r="L40" i="16"/>
  <c r="G40" i="16"/>
  <c r="B40" i="16"/>
  <c r="Z38" i="16"/>
  <c r="L38" i="16"/>
  <c r="G38" i="16"/>
  <c r="B38" i="16"/>
  <c r="Z36" i="16"/>
  <c r="L36" i="16"/>
  <c r="G36" i="16"/>
  <c r="B36" i="16"/>
  <c r="Z34" i="16"/>
  <c r="L34" i="16"/>
  <c r="G34" i="16"/>
  <c r="B34" i="16"/>
  <c r="Z32" i="16"/>
  <c r="L32" i="16"/>
  <c r="G32" i="16"/>
  <c r="B32" i="16"/>
  <c r="Z30" i="16"/>
  <c r="L30" i="16"/>
  <c r="G30" i="16"/>
  <c r="B30" i="16"/>
  <c r="Z28" i="16"/>
  <c r="L28" i="16"/>
  <c r="G28" i="16"/>
  <c r="B28" i="16"/>
  <c r="Z26" i="16"/>
  <c r="L26" i="16"/>
  <c r="G26" i="16"/>
  <c r="B26" i="16"/>
  <c r="Z24" i="16"/>
  <c r="L24" i="16"/>
  <c r="G24" i="16"/>
  <c r="B24" i="16"/>
  <c r="Z22" i="16"/>
  <c r="L22" i="16"/>
  <c r="G22" i="16"/>
  <c r="B22" i="16"/>
  <c r="Z20" i="16"/>
  <c r="L20" i="16"/>
  <c r="G20" i="16"/>
  <c r="B20" i="16"/>
  <c r="Z18" i="16"/>
  <c r="L18" i="16"/>
  <c r="G18" i="16"/>
  <c r="B18" i="16"/>
  <c r="Z16" i="16"/>
  <c r="Q16" i="16"/>
  <c r="L16" i="16"/>
  <c r="G16" i="16"/>
  <c r="Q17" i="12"/>
  <c r="L17" i="12"/>
  <c r="L17" i="11"/>
  <c r="G17" i="11"/>
  <c r="B17" i="11"/>
  <c r="Q17" i="11"/>
  <c r="G25" i="15"/>
  <c r="B17" i="15"/>
  <c r="Z75" i="15" l="1"/>
  <c r="L75" i="15"/>
  <c r="G75" i="15"/>
  <c r="B75" i="15"/>
  <c r="Z73" i="15"/>
  <c r="L73" i="15"/>
  <c r="G73" i="15"/>
  <c r="B73" i="15"/>
  <c r="Z71" i="15"/>
  <c r="L71" i="15"/>
  <c r="G71" i="15"/>
  <c r="B71" i="15"/>
  <c r="Z69" i="15"/>
  <c r="L69" i="15"/>
  <c r="G69" i="15"/>
  <c r="B69" i="15"/>
  <c r="Z67" i="15"/>
  <c r="L67" i="15"/>
  <c r="G67" i="15"/>
  <c r="B67" i="15"/>
  <c r="Z65" i="15"/>
  <c r="L65" i="15"/>
  <c r="G65" i="15"/>
  <c r="B65" i="15"/>
  <c r="Z63" i="15"/>
  <c r="L63" i="15"/>
  <c r="G63" i="15"/>
  <c r="B63" i="15"/>
  <c r="Z61" i="15"/>
  <c r="L61" i="15"/>
  <c r="G61" i="15"/>
  <c r="B61" i="15"/>
  <c r="Z59" i="15"/>
  <c r="L59" i="15"/>
  <c r="G59" i="15"/>
  <c r="B59" i="15"/>
  <c r="Z57" i="15"/>
  <c r="L57" i="15"/>
  <c r="G57" i="15"/>
  <c r="B57" i="15"/>
  <c r="Z55" i="15"/>
  <c r="L55" i="15"/>
  <c r="G55" i="15"/>
  <c r="B55" i="15"/>
  <c r="Z53" i="15"/>
  <c r="L53" i="15"/>
  <c r="G53" i="15"/>
  <c r="B53" i="15"/>
  <c r="Z51" i="15"/>
  <c r="L51" i="15"/>
  <c r="G51" i="15"/>
  <c r="B51" i="15"/>
  <c r="Z49" i="15"/>
  <c r="L49" i="15"/>
  <c r="G49" i="15"/>
  <c r="B49" i="15"/>
  <c r="Z47" i="15"/>
  <c r="L47" i="15"/>
  <c r="G47" i="15"/>
  <c r="B47" i="15"/>
  <c r="Z45" i="15"/>
  <c r="L45" i="15"/>
  <c r="G45" i="15"/>
  <c r="B45" i="15"/>
  <c r="Z43" i="15"/>
  <c r="L43" i="15"/>
  <c r="G43" i="15"/>
  <c r="B43" i="15"/>
  <c r="Z41" i="15"/>
  <c r="L41" i="15"/>
  <c r="G41" i="15"/>
  <c r="B41" i="15"/>
  <c r="Z39" i="15"/>
  <c r="L39" i="15"/>
  <c r="G39" i="15"/>
  <c r="B39" i="15"/>
  <c r="Z37" i="15"/>
  <c r="L37" i="15"/>
  <c r="G37" i="15"/>
  <c r="B37" i="15"/>
  <c r="Z35" i="15"/>
  <c r="L35" i="15"/>
  <c r="G35" i="15"/>
  <c r="B35" i="15"/>
  <c r="Z33" i="15"/>
  <c r="L33" i="15"/>
  <c r="G33" i="15"/>
  <c r="B33" i="15"/>
  <c r="Z31" i="15"/>
  <c r="L31" i="15"/>
  <c r="G31" i="15"/>
  <c r="B31" i="15"/>
  <c r="Z29" i="15"/>
  <c r="L29" i="15"/>
  <c r="G29" i="15"/>
  <c r="B29" i="15"/>
  <c r="Z27" i="15"/>
  <c r="L27" i="15"/>
  <c r="G27" i="15"/>
  <c r="B27" i="15"/>
  <c r="Z25" i="15"/>
  <c r="L25" i="15"/>
  <c r="B25" i="15"/>
  <c r="Z23" i="15"/>
  <c r="L23" i="15"/>
  <c r="G23" i="15"/>
  <c r="B23" i="15"/>
  <c r="Z21" i="15"/>
  <c r="L21" i="15"/>
  <c r="G21" i="15"/>
  <c r="B21" i="15"/>
  <c r="L19" i="15"/>
  <c r="G19" i="15"/>
  <c r="B19" i="15"/>
  <c r="Z17" i="15"/>
  <c r="Q17" i="15"/>
  <c r="L17" i="15"/>
  <c r="G17" i="15"/>
  <c r="N99" i="15" l="1"/>
  <c r="N97" i="16" s="1"/>
  <c r="N97" i="47" s="1"/>
  <c r="M68" i="23" s="1"/>
  <c r="N105" i="15"/>
  <c r="N102" i="15"/>
  <c r="B67" i="25"/>
  <c r="C36" i="40"/>
  <c r="H23" i="38" l="1"/>
  <c r="N100" i="16"/>
  <c r="N100" i="47" s="1"/>
  <c r="N103" i="16"/>
  <c r="N103" i="47" s="1"/>
  <c r="Q102" i="15"/>
  <c r="Q105" i="15"/>
  <c r="P27" i="40"/>
  <c r="M74" i="23" l="1"/>
  <c r="Q103" i="47"/>
  <c r="M71" i="23"/>
  <c r="Q100" i="47"/>
  <c r="M26" i="24"/>
  <c r="B21" i="24"/>
  <c r="B18" i="24"/>
  <c r="B15" i="24"/>
  <c r="L72" i="19"/>
  <c r="P21" i="23"/>
  <c r="B21" i="23"/>
  <c r="B36" i="22"/>
  <c r="B33" i="22"/>
  <c r="B30" i="22"/>
  <c r="O65" i="17"/>
  <c r="B9" i="18"/>
  <c r="B6" i="18"/>
  <c r="B4" i="18"/>
  <c r="U122" i="16"/>
  <c r="U123" i="15"/>
  <c r="F122" i="16"/>
  <c r="F123" i="15"/>
  <c r="L74" i="20"/>
  <c r="D23" i="21"/>
  <c r="D20" i="21"/>
  <c r="D17" i="21"/>
  <c r="U122" i="11" l="1"/>
  <c r="U122" i="46" s="1"/>
  <c r="F122" i="11"/>
  <c r="F122" i="46" s="1"/>
  <c r="U119" i="12" l="1"/>
  <c r="U122" i="12"/>
  <c r="F119" i="12"/>
  <c r="F122" i="12"/>
  <c r="C94" i="2" l="1"/>
  <c r="C93" i="2"/>
  <c r="C91" i="2"/>
  <c r="E74" i="36" l="1"/>
  <c r="Q104" i="14" l="1"/>
  <c r="Q106" i="13"/>
  <c r="Q103" i="13"/>
  <c r="Q107" i="14" l="1"/>
  <c r="X27" i="40"/>
  <c r="V97" i="40" s="1"/>
  <c r="I2" i="40"/>
  <c r="E2" i="40"/>
  <c r="B2" i="40"/>
  <c r="N38" i="39"/>
  <c r="C33" i="39"/>
  <c r="X24" i="39"/>
  <c r="O24" i="39"/>
  <c r="I2" i="39"/>
  <c r="E2" i="39"/>
  <c r="B2" i="39"/>
  <c r="I2" i="38"/>
  <c r="E2" i="38"/>
  <c r="B2" i="38"/>
  <c r="E82" i="36" l="1"/>
  <c r="E66" i="36"/>
  <c r="E51" i="37"/>
  <c r="E47" i="37"/>
  <c r="E43" i="37"/>
  <c r="R27" i="37"/>
  <c r="R35" i="37" s="1"/>
  <c r="L27" i="37"/>
  <c r="L29" i="37" s="1"/>
  <c r="F27" i="37"/>
  <c r="F35" i="37" l="1"/>
  <c r="F29" i="37"/>
  <c r="L33" i="37"/>
  <c r="L35" i="37"/>
  <c r="R31" i="37"/>
  <c r="F33" i="37"/>
  <c r="L31" i="37"/>
  <c r="R29" i="37"/>
  <c r="R33" i="37"/>
  <c r="F31" i="37"/>
  <c r="I2" i="37"/>
  <c r="E2" i="37"/>
  <c r="B2" i="37"/>
  <c r="I27" i="37" l="1"/>
  <c r="I29" i="37"/>
  <c r="I31" i="37"/>
  <c r="U33" i="37"/>
  <c r="O31" i="37"/>
  <c r="U27" i="37"/>
  <c r="U31" i="37"/>
  <c r="O29" i="37"/>
  <c r="O35" i="37"/>
  <c r="O27" i="37"/>
  <c r="U29" i="37"/>
  <c r="I33" i="37"/>
  <c r="U35" i="37"/>
  <c r="I35" i="37"/>
  <c r="O33" i="37"/>
  <c r="I2" i="36"/>
  <c r="E2" i="36"/>
  <c r="B2" i="36"/>
  <c r="I2" i="35"/>
  <c r="E2" i="35"/>
  <c r="B2" i="35"/>
  <c r="I2" i="34"/>
  <c r="E2" i="34"/>
  <c r="B2" i="34"/>
  <c r="I2" i="33"/>
  <c r="E2" i="33"/>
  <c r="B2" i="33"/>
  <c r="C33" i="31" l="1"/>
  <c r="B39" i="18"/>
  <c r="O24" i="31"/>
  <c r="X24" i="31"/>
  <c r="I2" i="31"/>
  <c r="E2" i="31"/>
  <c r="B2" i="31"/>
  <c r="B35" i="17"/>
  <c r="J74" i="30"/>
  <c r="J70" i="30"/>
  <c r="J67" i="30"/>
  <c r="I2" i="30"/>
  <c r="E2" i="30"/>
  <c r="B2" i="30"/>
  <c r="I2" i="28"/>
  <c r="E2" i="28"/>
  <c r="B2" i="28"/>
  <c r="N70" i="30" l="1"/>
  <c r="N74" i="30"/>
  <c r="J68" i="27"/>
  <c r="J75" i="27"/>
  <c r="N75" i="27" s="1"/>
  <c r="J71" i="27"/>
  <c r="N71" i="27" s="1"/>
  <c r="I2" i="27"/>
  <c r="E2" i="27"/>
  <c r="B2" i="27"/>
  <c r="I2" i="26" l="1"/>
  <c r="E2" i="26"/>
  <c r="B2" i="26"/>
  <c r="N19" i="25" l="1"/>
  <c r="E2" i="24"/>
  <c r="B2" i="24"/>
  <c r="B27" i="23" l="1"/>
  <c r="B24" i="23"/>
  <c r="B15" i="23"/>
  <c r="B18" i="23"/>
  <c r="E2" i="23"/>
  <c r="B2" i="23"/>
  <c r="I30" i="21" l="1"/>
  <c r="L27" i="21"/>
  <c r="L30" i="21"/>
  <c r="I2" i="21"/>
  <c r="E2" i="21"/>
  <c r="B2" i="21"/>
  <c r="I2" i="20"/>
  <c r="E2" i="20"/>
  <c r="B2" i="20"/>
  <c r="X68" i="19"/>
  <c r="P75" i="19" s="1"/>
  <c r="I2" i="19"/>
  <c r="E2" i="19"/>
  <c r="B2" i="19"/>
  <c r="I2" i="9"/>
  <c r="E2" i="9"/>
  <c r="B2" i="9"/>
  <c r="I2" i="10"/>
  <c r="E2" i="10"/>
  <c r="B2" i="10"/>
  <c r="I2" i="16"/>
  <c r="E2" i="16"/>
  <c r="B2" i="16"/>
  <c r="I2" i="15"/>
  <c r="E2" i="15"/>
  <c r="B2" i="15"/>
  <c r="I2" i="14"/>
  <c r="E2" i="14"/>
  <c r="B2" i="14"/>
  <c r="I2" i="13"/>
  <c r="E2" i="13"/>
  <c r="B2" i="13"/>
  <c r="I2" i="12"/>
  <c r="E2" i="12"/>
  <c r="B2" i="12"/>
  <c r="B2" i="11"/>
  <c r="U75" i="19" l="1"/>
  <c r="X70" i="20"/>
  <c r="X70" i="43" s="1"/>
  <c r="M42" i="23" s="1"/>
  <c r="Q103" i="16"/>
  <c r="Q100" i="16"/>
  <c r="P77" i="20" l="1"/>
  <c r="P30" i="24" s="1"/>
  <c r="P77" i="43"/>
  <c r="R77" i="43" s="1"/>
  <c r="I2" i="11"/>
  <c r="E2" i="11"/>
  <c r="R77" i="20" l="1"/>
  <c r="F70" i="33"/>
  <c r="D87" i="35" l="1"/>
  <c r="L89" i="35" s="1"/>
  <c r="M51" i="37" l="1"/>
  <c r="M43" i="37"/>
  <c r="M47" i="37"/>
  <c r="P74" i="23" l="1"/>
  <c r="P71" i="23"/>
  <c r="L56" i="18"/>
  <c r="N75" i="18"/>
  <c r="G74" i="31"/>
  <c r="N98" i="12" l="1"/>
  <c r="N98" i="46" s="1"/>
  <c r="F24" i="36" s="1"/>
  <c r="Q101" i="11"/>
  <c r="Q104" i="11"/>
  <c r="N101" i="12"/>
  <c r="N101" i="46" s="1"/>
  <c r="N104" i="12"/>
  <c r="N104" i="46" s="1"/>
  <c r="M57" i="23" l="1"/>
  <c r="T36" i="24"/>
  <c r="M54" i="23"/>
  <c r="L36" i="24"/>
  <c r="E36" i="24"/>
  <c r="F20" i="35"/>
  <c r="Q104" i="46"/>
  <c r="Q101" i="46"/>
  <c r="M51" i="23"/>
  <c r="U64" i="24"/>
  <c r="G74" i="26" s="1"/>
  <c r="Q104" i="12"/>
  <c r="V36" i="24" s="1"/>
  <c r="Q101" i="12"/>
  <c r="N36" i="24" s="1"/>
  <c r="P57" i="23" l="1"/>
  <c r="P5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Mages</author>
    <author>Jörg Pfeiffer</author>
    <author>sabine mages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Aus Platzgründen: </t>
        </r>
        <r>
          <rPr>
            <sz val="9"/>
            <color indexed="81"/>
            <rFont val="Tahoma"/>
            <family val="2"/>
          </rPr>
          <t xml:space="preserve">
Studiensemnar bitte mit SSM abkürzen</t>
        </r>
      </text>
    </comment>
    <comment ref="E17" authorId="1" shapeId="0" xr:uid="{00000000-0006-0000-0200-000002000000}">
      <text>
        <r>
          <rPr>
            <b/>
            <sz val="10"/>
            <color indexed="81"/>
            <rFont val="Segoe UI"/>
            <family val="2"/>
          </rPr>
          <t>In gelbes Feld klicken und zutreffenden 
Bezirk /Außenstelle auswählen!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Bitte Zutreffendes auswählen!</t>
        </r>
      </text>
    </comment>
    <comment ref="F2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Wenn nur an einem Tag gewählt wird, bitte das gleiche Datum auch im Feld nebenan eintragen!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Wenn nur an einem Tag gewählt wird, dann bitte hier das Datum wiederholen!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Der VBE-Termintipp:
</t>
        </r>
        <r>
          <rPr>
            <b/>
            <sz val="10"/>
            <color indexed="81"/>
            <rFont val="Tahoma"/>
            <family val="2"/>
          </rPr>
          <t>03.02.2025 u.a.</t>
        </r>
        <r>
          <rPr>
            <b/>
            <sz val="9"/>
            <color indexed="81"/>
            <rFont val="Tahoma"/>
            <family val="2"/>
          </rPr>
          <t xml:space="preserve">
zur Aussparung von Ferienterminen.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Uhrzeit bitte mit : erfassen.
Z.B. 8:00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Uhrzeit bitte mit : erfassen.
Z.B. 8:00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Der VBE-Termintipp:
bis zum letzten Wahltag !</t>
        </r>
      </text>
    </comment>
    <comment ref="G3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Soll gem. § 20 WOLPersVG der letzte Tag der Stimm-abgabe sein!</t>
        </r>
      </text>
    </comment>
    <comment ref="N3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Der VBE-Termintipp:
07-03-2025 u.a. 
um Ferienzeiten auszusparen!</t>
        </r>
      </text>
    </comment>
    <comment ref="C3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Uhrzeit bitte mit : erfassen.
Z.B. 8:00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2" shapeId="0" xr:uid="{00000000-0006-0000-0200-00000D000000}">
      <text>
        <r>
          <rPr>
            <b/>
            <sz val="9"/>
            <color indexed="81"/>
            <rFont val="Segoe UI"/>
            <family val="2"/>
          </rPr>
          <t>Der VBE empfiehlt:
unmittelbar nach der Erstellung der Liste der Beschäftigten!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49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Muss gem. LPersVG der letzte Tag der Stimmabgabe sein!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2" shapeId="0" xr:uid="{00000000-0006-0000-0200-00000F000000}">
      <text>
        <r>
          <rPr>
            <b/>
            <sz val="9"/>
            <color indexed="81"/>
            <rFont val="Segoe UI"/>
            <family val="2"/>
          </rPr>
          <t>Der VBE empfiehlt:
unmittelbar mit der Erstellung 
der Liste der WB für die ÖPR-Wahl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2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Muss gem. LPersVG der letzte Tag der Stimmabgabe sein!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mages</author>
  </authors>
  <commentList>
    <comment ref="J45" authorId="0" shapeId="0" xr:uid="{076B04FB-4A4C-4CA8-AE12-F5DBDB34C8A9}">
      <text>
        <r>
          <rPr>
            <b/>
            <sz val="9"/>
            <color indexed="81"/>
            <rFont val="Segoe UI"/>
            <family val="2"/>
          </rPr>
          <t>Nächste Zeile:
Alt + Return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Mages</author>
  </authors>
  <commentList>
    <comment ref="U64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§ 8 Abs. 3 Nr. 2 WOLPersVG
1/20 der Wahlberechtigten; mind. 3 Unterschriften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mages</author>
    <author>Jörg Pfeiffer</author>
    <author>Mages</author>
  </authors>
  <commentList>
    <comment ref="G28" authorId="0" shapeId="0" xr:uid="{00000000-0006-0000-1700-000001000000}">
      <text>
        <r>
          <rPr>
            <b/>
            <sz val="9"/>
            <color indexed="81"/>
            <rFont val="Segoe UI"/>
            <family val="2"/>
          </rPr>
          <t>Uhrzeit unbedingt mit 
: (Doppelpunkt) eintragen!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28" authorId="0" shapeId="0" xr:uid="{00000000-0006-0000-1700-000002000000}">
      <text>
        <r>
          <rPr>
            <b/>
            <sz val="9"/>
            <color indexed="81"/>
            <rFont val="Segoe UI"/>
            <family val="2"/>
          </rPr>
          <t>Uhrzeit unbedingt mit 
: (Doppelpunkt) eintragen!</t>
        </r>
      </text>
    </comment>
    <comment ref="B57" authorId="1" shapeId="0" xr:uid="{00000000-0006-0000-1700-000003000000}">
      <text>
        <r>
          <rPr>
            <b/>
            <sz val="10"/>
            <color indexed="81"/>
            <rFont val="Segoe UI"/>
            <family val="2"/>
          </rPr>
          <t>Ankreuzen wenn zutreffend!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75" authorId="2" shapeId="0" xr:uid="{00000000-0006-0000-1700-000004000000}">
      <text>
        <r>
          <rPr>
            <b/>
            <sz val="9"/>
            <color indexed="81"/>
            <rFont val="Tahoma"/>
            <family val="2"/>
          </rPr>
          <t>Sollte in der Regel der/die Vorsitzende sein!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Mages</author>
  </authors>
  <commentList>
    <comment ref="U65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Uhrzeit mit : eintragen bitte.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Mages</author>
  </authors>
  <commentList>
    <comment ref="C15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Bitte auf das gelbe Feld klicken und zutreffenden Adressaten auswählen!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<sst xmlns="http://schemas.openxmlformats.org/spreadsheetml/2006/main" count="1375" uniqueCount="529">
  <si>
    <t>(Vorsitzende/r)</t>
  </si>
  <si>
    <t>Bearbeitungsvermerke:</t>
  </si>
  <si>
    <t>Einspruch am:</t>
  </si>
  <si>
    <t>Schulnummer:</t>
  </si>
  <si>
    <t>zuständige ADD-Außenstelle:</t>
  </si>
  <si>
    <t>Frist für Einsprüche gegen das Verzeichnis der Wahlberechtigten:</t>
  </si>
  <si>
    <t>Aushang Verzeichnis der Wahlberechtigten zum ÖPR:</t>
  </si>
  <si>
    <t>LPersVG = Landespersonalvertretungsgesetz</t>
  </si>
  <si>
    <t>WOLPersVG = Wahlordnung zum Landespersonalvertretungsgesetz</t>
  </si>
  <si>
    <t>Abnahme des Aushangs zur Wahl des ÖPR:</t>
  </si>
  <si>
    <t>Aushang Verzeichnis der Wahlberechtigten zum BPR/HPR:</t>
  </si>
  <si>
    <t>Abnahme des Aushangs zur Wahl des BPR/HPR:</t>
  </si>
  <si>
    <t>Straße, Hausnummer:</t>
  </si>
  <si>
    <t>53474 Bad Neuenahr-Ahrweiler</t>
  </si>
  <si>
    <t>Schulnummer, Name:</t>
  </si>
  <si>
    <t>3) BWV = Bezirkswahlvorstand</t>
  </si>
  <si>
    <t>(Schulnummer)</t>
  </si>
  <si>
    <t>Festgestellt am:</t>
  </si>
  <si>
    <t>zur Feststellung der Größe des zu wählenden ÖPR</t>
  </si>
  <si>
    <t>Gesamtzahl der Beschäftigten:</t>
  </si>
  <si>
    <t xml:space="preserve">Der zu wählende Personalrat an der/dem </t>
  </si>
  <si>
    <t>lfd. Nr.</t>
  </si>
  <si>
    <t>Dienststelle</t>
  </si>
  <si>
    <t>m/w</t>
  </si>
  <si>
    <t>Liebe Kolleginnen, liebe Kollegen,</t>
  </si>
  <si>
    <t>Vermerk zur Stimmabgabe</t>
  </si>
  <si>
    <t>Amts-/Berufs-bezeichnung</t>
  </si>
  <si>
    <t>Geburtsdatum</t>
  </si>
  <si>
    <t xml:space="preserve"> Name</t>
  </si>
  <si>
    <t xml:space="preserve"> Vorname</t>
  </si>
  <si>
    <t>(ADD Bezirk)</t>
  </si>
  <si>
    <t>Angaben zum Verzeichnis der Wahlberechtigten ÖPR</t>
  </si>
  <si>
    <t>Ausgehängt am:</t>
  </si>
  <si>
    <t>Berichtigung am:</t>
  </si>
  <si>
    <t>bis zum Abschluss der Stimmabgabe.</t>
  </si>
  <si>
    <t xml:space="preserve">   Abgenommen am:</t>
  </si>
  <si>
    <t>Einsprüche gegen das Verzeichnis der Wahlberechtigten sind bis zum</t>
  </si>
  <si>
    <t>gegenüber dem</t>
  </si>
  <si>
    <t>Wahlvorstand möglich.</t>
  </si>
  <si>
    <t>Angaben zum Verzeichnis der Wahlberechtigten BPR/HPR</t>
  </si>
  <si>
    <t>Amts- / Berufsbezeichnung</t>
  </si>
  <si>
    <t>zur Wahl des Bezirks- und Hauptpersonalrats</t>
  </si>
  <si>
    <t>Wahlvorstand der</t>
  </si>
  <si>
    <t>Formular Nr. 5a</t>
  </si>
  <si>
    <t>Wir sind eine:</t>
  </si>
  <si>
    <t>Allgemeine Dienststellendaten:</t>
  </si>
  <si>
    <t>Name der Dienststelle:</t>
  </si>
  <si>
    <t>PLZ, Dienstort:</t>
  </si>
  <si>
    <t xml:space="preserve">Wir sind ein: </t>
  </si>
  <si>
    <t>(Straße / Hausnummer)</t>
  </si>
  <si>
    <t>(Vorname, Name)</t>
  </si>
  <si>
    <t>(PLZ, Wohnort)</t>
  </si>
  <si>
    <t>hier: Wahlrecht für alle Beschäftigten gem. § 10 Abs. 1 LPersVG</t>
  </si>
  <si>
    <t xml:space="preserve">   und § 1 Abs. 6 WOLPersVG (Briefwahl)</t>
  </si>
  <si>
    <t>auf der Grundlage des Landespersonalvertretungsgesetzes sind alle Beschäftigten - auch Beurlaubte, z.B.</t>
  </si>
  <si>
    <t xml:space="preserve">in Mutterschutz oder Elternzeit; Lehrkräfte, die kürzer als 3 Monate abgeordnet sind, sowie Lehrkräfte in </t>
  </si>
  <si>
    <t>der Freistellungsphase des Sabbatjahres - wahlberechtigt.</t>
  </si>
  <si>
    <t>Der Wahlvorstand hat Sie deshalb in das Verzeichnis der Wahlberechtigten aufgenommen.</t>
  </si>
  <si>
    <t>bis:</t>
  </si>
  <si>
    <t>Uhr statt.</t>
  </si>
  <si>
    <t>und Unterlagen für die schriftliche Stimmabgabe beim Wahlvorstand anfordern.</t>
  </si>
  <si>
    <t>Die Stimmzettel müssen vor Abschluss der Wahl am</t>
  </si>
  <si>
    <t xml:space="preserve">, um </t>
  </si>
  <si>
    <t>Uhr vorliegen.</t>
  </si>
  <si>
    <t>Mit freundlichen Grüßen</t>
  </si>
  <si>
    <t>(Vorsitzende/r des Wahlvorstands)</t>
  </si>
  <si>
    <t>Formular Nr. 3b</t>
  </si>
  <si>
    <t>Formular Nr. 4b</t>
  </si>
  <si>
    <t>besteht gemäß § 12 LPersVG und § 5 Abs. 1 WOLPersVG aus</t>
  </si>
  <si>
    <t xml:space="preserve">     Überprüft und bestätigt am:</t>
  </si>
  <si>
    <t>Formular Nr. 1</t>
  </si>
  <si>
    <t>für die Personalratswahlen</t>
  </si>
  <si>
    <t xml:space="preserve">                                      Bekanntgabe der Mitglieder des Wahlvorstands                      </t>
  </si>
  <si>
    <t>(Ersatz-Vorsitzende/r)</t>
  </si>
  <si>
    <t>Vorname, Name</t>
  </si>
  <si>
    <t>Dienstliche Anschrift</t>
  </si>
  <si>
    <t>E-Mail Adresse</t>
  </si>
  <si>
    <t>Telefon / Fax</t>
  </si>
  <si>
    <t xml:space="preserve">            Abgenommen am:</t>
  </si>
  <si>
    <t>1) WOLPersVG = Wahlordnung zum Landespersonalvertretungsgesetz</t>
  </si>
  <si>
    <t xml:space="preserve">Kopie versandt an BWV³ am: </t>
  </si>
  <si>
    <t>Formular Nr. 5b</t>
  </si>
  <si>
    <t>(§ 17 WOLPersVG)</t>
  </si>
  <si>
    <t>Schriftliche Stimmabgabe (Briefwahl)</t>
  </si>
  <si>
    <t>(Schule / Studienseminar)</t>
  </si>
  <si>
    <t>Antrag</t>
  </si>
  <si>
    <t>um Übersendung der Unterlagen für die schriftliche Stimmabgabe.</t>
  </si>
  <si>
    <t>Ich beantrage die Zusendung des Wahlauschreibens.</t>
  </si>
  <si>
    <t>(ggf. ankreuzen)</t>
  </si>
  <si>
    <t>(Unterschrift)</t>
  </si>
  <si>
    <t>(Wird vom Wahlvorstand ausgefüllt)</t>
  </si>
  <si>
    <r>
      <t>Eingegangen beim ÖWV</t>
    </r>
    <r>
      <rPr>
        <vertAlign val="superscript"/>
        <sz val="8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am:</t>
    </r>
  </si>
  <si>
    <t>Wahlunterlagen verschickt und Vermerk in die Verzeichnisse der Wahlberechtigten eingetragen am:</t>
  </si>
  <si>
    <t>Bezirkswahlvorstand</t>
  </si>
  <si>
    <t>Willy-Brandt-Platz 3</t>
  </si>
  <si>
    <t>54290 Trier</t>
  </si>
  <si>
    <t xml:space="preserve">       Bezirkswahlvorstand</t>
  </si>
  <si>
    <t>(Ort)</t>
  </si>
  <si>
    <t>(Datum)</t>
  </si>
  <si>
    <t>Formular Nr. 6</t>
  </si>
  <si>
    <t>(Telefon)</t>
  </si>
  <si>
    <t>(Fax)</t>
  </si>
  <si>
    <t>Sehr geehrte Kolleginnen und Kollegen,</t>
  </si>
  <si>
    <t>ggf. Änderung am:</t>
  </si>
  <si>
    <t>Formular Nr. 7</t>
  </si>
  <si>
    <t xml:space="preserve">Wahlausschreiben zur Durchführung der Wahlen </t>
  </si>
  <si>
    <t>zum Örtlichen Personalrat</t>
  </si>
  <si>
    <t>Erlass des Wahlausschreibens:</t>
  </si>
  <si>
    <t>Mitglieder zu wählen.</t>
  </si>
  <si>
    <t>Es wurden</t>
  </si>
  <si>
    <t>,</t>
  </si>
  <si>
    <t>weibliche und</t>
  </si>
  <si>
    <t>Landespersonalvertretungsgesetz und die Wahlordnung liegen zur Einsicht aus im</t>
  </si>
  <si>
    <t xml:space="preserve">an Arbeitstagen von </t>
  </si>
  <si>
    <t>Uhr bis</t>
  </si>
  <si>
    <t xml:space="preserve">Uhr und können von jeder/jedem Wahlberechtigten bis </t>
  </si>
  <si>
    <t>zum Abschluss der Stimmabgabe eingesehen werden.</t>
  </si>
  <si>
    <t xml:space="preserve">Einsprüche gegen die Richtigkeit des Verzeichnisses der Wahlberechtigten können nur innerhalb von </t>
  </si>
  <si>
    <t xml:space="preserve">6 Arbeitstagen nach Aushang schriftlich beim Wahlvorstand eingelegt werden. </t>
  </si>
  <si>
    <t xml:space="preserve">Letzter Tag der Einspruchsfrist ist der </t>
  </si>
  <si>
    <t>.</t>
  </si>
  <si>
    <r>
      <t xml:space="preserve">Die </t>
    </r>
    <r>
      <rPr>
        <b/>
        <sz val="14"/>
        <color theme="1"/>
        <rFont val="Times New Roman"/>
        <family val="1"/>
      </rPr>
      <t>Wahlberechtigten</t>
    </r>
    <r>
      <rPr>
        <sz val="14"/>
        <color theme="1"/>
        <rFont val="Times New Roman"/>
        <family val="1"/>
      </rPr>
      <t xml:space="preserve"> und die in der Dienststelle vertretenen Gewerkschaften werden aufgefordert, innerhalb</t>
    </r>
  </si>
  <si>
    <r>
      <t xml:space="preserve">von </t>
    </r>
    <r>
      <rPr>
        <b/>
        <sz val="14"/>
        <color theme="1"/>
        <rFont val="Times New Roman"/>
        <family val="1"/>
      </rPr>
      <t>18 Kalendertagen</t>
    </r>
    <r>
      <rPr>
        <sz val="14"/>
        <color theme="1"/>
        <rFont val="Times New Roman"/>
        <family val="1"/>
      </rPr>
      <t xml:space="preserve"> seit Erlass dieses Wahlausschreibens, spätestens zum</t>
    </r>
  </si>
  <si>
    <t>Uhr</t>
  </si>
  <si>
    <t>dem Wahlvorstand Wahlvorschläge einzureichen.</t>
  </si>
  <si>
    <t>Jede/r Wahlberechtigte kann die Unterschrift rechtswirksam nur für einen Wahlvorschlag abgeben. Jede in der</t>
  </si>
  <si>
    <t>In den Wahlvorschlägen sollen die Geschlechter entsprechend ihrem Zahlenverhältnis vertreten sein.</t>
  </si>
  <si>
    <t>Wahlvorschläge der Wahlberechtigten, die nicht die nötige Anzahl von Unterschriften enthalten, und Wahlvor-</t>
  </si>
  <si>
    <t xml:space="preserve">schläge, die verspätet eingereicht werden, sind ungültig. </t>
  </si>
  <si>
    <t>Gewählt werden kann nur, wer in einen gültigen Wahlvorschlag aufgenommen ist.</t>
  </si>
  <si>
    <t>Seite 1</t>
  </si>
  <si>
    <t>Jeder Wahlvorschlag sollte die doppelte Zahl der zu wählenden Personalratsmitglieder enthalten. Die einzelnen</t>
  </si>
  <si>
    <t xml:space="preserve">Bewerber/-innen sind untereinander mit fortlaufenden Nummern aufzuführen. Außer dem Familiennamen </t>
  </si>
  <si>
    <t>sind Vorname, Geburtsdatum und Amts- oder Berufsbezeichnung anzugeben.</t>
  </si>
  <si>
    <t>Die Stimmabgabe findet statt am :</t>
  </si>
  <si>
    <t>von</t>
  </si>
  <si>
    <t>Uhr in</t>
  </si>
  <si>
    <t>(Ortsangabe)</t>
  </si>
  <si>
    <t>Wahlberechtigte, die zum Zeitpunkt der Wahl verhindert sind, ihre Stimme persönlich abzugeben, erhalten</t>
  </si>
  <si>
    <t>geführt wird. Sie muss vor Abschluss der Stimmabgabe beim Wahlvorstand vorliegen.</t>
  </si>
  <si>
    <t>Die schriftliche Stimmabgabe ist auch zulässig, wenn die Wahl nicht am Dienstort der/des Beschäftigten durch-</t>
  </si>
  <si>
    <t>auf Verlangen zum Zwecke der schriftlichen Stimmabgabe die Wahlvorschläge und die Stimmzettel ausge-</t>
  </si>
  <si>
    <r>
      <t xml:space="preserve">Die </t>
    </r>
    <r>
      <rPr>
        <b/>
        <sz val="14"/>
        <color theme="1"/>
        <rFont val="Times New Roman"/>
        <family val="1"/>
      </rPr>
      <t>Stimmenauszählung</t>
    </r>
    <r>
      <rPr>
        <sz val="14"/>
        <color theme="1"/>
        <rFont val="Times New Roman"/>
        <family val="1"/>
      </rPr>
      <t xml:space="preserve"> und die </t>
    </r>
    <r>
      <rPr>
        <b/>
        <sz val="14"/>
        <color theme="1"/>
        <rFont val="Times New Roman"/>
        <family val="1"/>
      </rPr>
      <t>Feststellung des Wahlergebnisses</t>
    </r>
    <r>
      <rPr>
        <sz val="14"/>
        <color theme="1"/>
        <rFont val="Times New Roman"/>
        <family val="1"/>
      </rPr>
      <t xml:space="preserve"> finden statt am:</t>
    </r>
  </si>
  <si>
    <t>Einsprüche, Wahlvorschläge und andere Erklärungen gegenüber dem Wahlvorstand sind abzugeben bei:</t>
  </si>
  <si>
    <t>(Ortsangabe / Anschrift)</t>
  </si>
  <si>
    <t>Seite 2</t>
  </si>
  <si>
    <t>Formular Nr. 8a</t>
  </si>
  <si>
    <t>Amts-/Berufsbezeichnung</t>
  </si>
  <si>
    <t>%</t>
  </si>
  <si>
    <t>Unterschriften (mind. 3)</t>
  </si>
  <si>
    <r>
      <t>Geprüft</t>
    </r>
    <r>
      <rPr>
        <sz val="11"/>
        <color theme="1"/>
        <rFont val="Times New Roman"/>
        <family val="1"/>
      </rPr>
      <t xml:space="preserve"> am:</t>
    </r>
  </si>
  <si>
    <t>Rückgabe zur Beseitigung von Mängeln am:</t>
  </si>
  <si>
    <t>Nachfrist bis:</t>
  </si>
  <si>
    <t>Abgenommen am:</t>
  </si>
  <si>
    <t>zum Aushang!</t>
  </si>
  <si>
    <t>Formular Nr. 8b</t>
  </si>
  <si>
    <t>Formular Nr. 9a</t>
  </si>
  <si>
    <t>(Listen- / Verhältniswahl)</t>
  </si>
  <si>
    <t>Bekanntgabe der Wahlvorschläge</t>
  </si>
  <si>
    <t>Formular Nr. 10</t>
  </si>
  <si>
    <t>(Ort, Datum)</t>
  </si>
  <si>
    <t>(Amtsbezeichnung)</t>
  </si>
  <si>
    <t>(Geburtsdatum)</t>
  </si>
  <si>
    <t>Hiermit erkläre ich mich mit der Aufnahme in den Wahlvorschlag</t>
  </si>
  <si>
    <t>(Name; ggf. Kennwort)</t>
  </si>
  <si>
    <t>einverstanden.</t>
  </si>
  <si>
    <r>
      <t>Zustimmungserklärung</t>
    </r>
    <r>
      <rPr>
        <b/>
        <vertAlign val="superscript"/>
        <sz val="12"/>
        <color theme="1"/>
        <rFont val="Times New Roman"/>
        <family val="1"/>
      </rPr>
      <t>1</t>
    </r>
  </si>
  <si>
    <t>1) Die Zustimmungserklärung muss zusammen mit dem Wahlvorschlag dem Wahlvorstand vorgelegt werden.</t>
  </si>
  <si>
    <t>Formular Nr. 11a</t>
  </si>
  <si>
    <t xml:space="preserve">aufgrund Ihres Antrags vom </t>
  </si>
  <si>
    <t xml:space="preserve">zur schriftlichen Stimmabgabe bei der Personalratswahl </t>
  </si>
  <si>
    <t>-</t>
  </si>
  <si>
    <t>schriftliche Erklärung zur Stimmabgabe</t>
  </si>
  <si>
    <t>einen größeren Freiumschlag mit dem Vermerk "Schriftliche Stimmabgabe"</t>
  </si>
  <si>
    <t xml:space="preserve">Die Stimmzettel sind unbeobachtet persönlich zu kennzeichnen und so zu falten, dass die Stimmabgabe </t>
  </si>
  <si>
    <t>Unterlagen verschickt am:</t>
  </si>
  <si>
    <t xml:space="preserve">Vermerk über schriftl. Stimmabgabe in den internen Verzeichnissen der Wahlberechtigten am: </t>
  </si>
  <si>
    <t>Uhr beim Wahlvorstand vorliegen.</t>
  </si>
  <si>
    <t>Absender:</t>
  </si>
  <si>
    <t>Erklärung (Briefwahl)</t>
  </si>
  <si>
    <t>Hiermit versichere ich, dass ich die Stimmzettel unbeobachtet persönlich gekennzeichnet (bzw. gemäß</t>
  </si>
  <si>
    <t>§ 16 Abs. 3 WOLPersVG eine Vertrauensperson zur Hilfeleistung herangezogen) habe.</t>
  </si>
  <si>
    <t>Formular Nr. 12a</t>
  </si>
  <si>
    <t xml:space="preserve"> Name, Vorname</t>
  </si>
  <si>
    <t xml:space="preserve"> Amts- oder Berufsbezeichnung</t>
  </si>
  <si>
    <t>Es dürfen bis zu</t>
  </si>
  <si>
    <t>Vorschlagsliste 1</t>
  </si>
  <si>
    <t>(Kennwort)</t>
  </si>
  <si>
    <t>1.</t>
  </si>
  <si>
    <t>(Name, Vorname)</t>
  </si>
  <si>
    <t>(Amts- oder Berufsbezeichnung)</t>
  </si>
  <si>
    <t>2.</t>
  </si>
  <si>
    <t>Vorschlagsliste 2</t>
  </si>
  <si>
    <t>Vorschlagsliste 3</t>
  </si>
  <si>
    <r>
      <t xml:space="preserve">Es darf nur </t>
    </r>
    <r>
      <rPr>
        <b/>
        <sz val="14"/>
        <color theme="1"/>
        <rFont val="Times New Roman"/>
        <family val="1"/>
      </rPr>
      <t>eine</t>
    </r>
    <r>
      <rPr>
        <sz val="14"/>
        <color theme="1"/>
        <rFont val="Times New Roman"/>
        <family val="1"/>
      </rPr>
      <t xml:space="preserve"> Liste angekreuzt werden!</t>
    </r>
  </si>
  <si>
    <t>Formular Nr. 13a</t>
  </si>
  <si>
    <t>Niederschrift über das Wahlergebnis bei</t>
  </si>
  <si>
    <t xml:space="preserve">In der Sitzung des Wahlvorstands am: </t>
  </si>
  <si>
    <t xml:space="preserve">wurde folgendes Ergebnis der Personalratswahl </t>
  </si>
  <si>
    <t>Wahlberechtigte</t>
  </si>
  <si>
    <t>Stimmzettel insgesamt</t>
  </si>
  <si>
    <t>gültige Stimmen insgesamt</t>
  </si>
  <si>
    <t>ungültige Stimmen insgesamt</t>
  </si>
  <si>
    <t>Stimmzettel, Gültigkeit zweifelhaft</t>
  </si>
  <si>
    <t>Entscheidung über Gültigkeit / Ungültigkeit mit Begründung:</t>
  </si>
  <si>
    <t>Besondere Vorkommnisse bei der Wahl oder bei der Feststellung des Wahlergebnisses:</t>
  </si>
  <si>
    <t>ermittelt:</t>
  </si>
  <si>
    <t xml:space="preserve">Auf der Grundlage des beigefügten Wahlvorschlags wurde folgende Stimmenverteilung und Reihenfolge </t>
  </si>
  <si>
    <t xml:space="preserve">Platz-Nr. </t>
  </si>
  <si>
    <t>Name, Vorname</t>
  </si>
  <si>
    <t>gültige Stimmen</t>
  </si>
  <si>
    <t>Funktion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</si>
  <si>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</si>
  <si>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</si>
  <si>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</si>
  <si>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</si>
  <si>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</si>
  <si>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</si>
  <si>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</si>
  <si>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</si>
  <si>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</si>
  <si>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</si>
  <si>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</si>
  <si>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</si>
  <si>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Da ein </t>
  </si>
  <si>
    <t>Niederschrift gefertigt am:</t>
  </si>
  <si>
    <t>Formular Nr. 13b</t>
  </si>
  <si>
    <t xml:space="preserve">Auf der Grundlage des beigefügten Wahlvorschlags (Listen 1, 2, 3, ..) wurde folgende Stimmenverteilung  </t>
  </si>
  <si>
    <t>und Reihenfolge ermittelt:</t>
  </si>
  <si>
    <t>Liste Nr. 1</t>
  </si>
  <si>
    <t>(Anzahl)</t>
  </si>
  <si>
    <t>Liste Nr. 2</t>
  </si>
  <si>
    <t>Liste Nr. 3</t>
  </si>
  <si>
    <t>VBE</t>
  </si>
  <si>
    <t>GEW</t>
  </si>
  <si>
    <t>Teiler 1</t>
  </si>
  <si>
    <t>Teiler 2</t>
  </si>
  <si>
    <t>Teiler 3</t>
  </si>
  <si>
    <t>Teiler 4</t>
  </si>
  <si>
    <t>Teiler 5</t>
  </si>
  <si>
    <t>Liste 1</t>
  </si>
  <si>
    <t>Rangplatz</t>
  </si>
  <si>
    <t>Liste 2</t>
  </si>
  <si>
    <t>Liste 3</t>
  </si>
  <si>
    <t xml:space="preserve">Es waren </t>
  </si>
  <si>
    <t xml:space="preserve">   Personalratsmitglieder zu wählen.</t>
  </si>
  <si>
    <t>Daraus ergibt sich folgende Sitzverteilung:</t>
  </si>
  <si>
    <t xml:space="preserve">   entfallen</t>
  </si>
  <si>
    <t xml:space="preserve">  Plätze.</t>
  </si>
  <si>
    <t>gewählten Bewerbern von:    Platz 1 bis Platz</t>
  </si>
  <si>
    <t>auf Liste 1</t>
  </si>
  <si>
    <t>auf Liste 2</t>
  </si>
  <si>
    <t>auf Liste 3</t>
  </si>
  <si>
    <t>(bei Listen- / Verhältniswahl)</t>
  </si>
  <si>
    <t>Niederschrift über das Wahlergebnis</t>
  </si>
  <si>
    <t>der Wahlen zum Bezirks- und Hauptpersonalrat</t>
  </si>
  <si>
    <t xml:space="preserve">wurde folgendes Ergebnis der Personalratswahlen </t>
  </si>
  <si>
    <r>
      <t>für den</t>
    </r>
    <r>
      <rPr>
        <b/>
        <sz val="14"/>
        <color theme="1"/>
        <rFont val="Times New Roman"/>
        <family val="1"/>
      </rPr>
      <t xml:space="preserve"> Bezirkspersonalrat </t>
    </r>
    <r>
      <rPr>
        <sz val="14"/>
        <color theme="1"/>
        <rFont val="Times New Roman"/>
        <family val="1"/>
      </rPr>
      <t xml:space="preserve">und den </t>
    </r>
    <r>
      <rPr>
        <b/>
        <sz val="14"/>
        <color theme="1"/>
        <rFont val="Times New Roman"/>
        <family val="1"/>
      </rPr>
      <t>Hauptpersonalrat</t>
    </r>
    <r>
      <rPr>
        <sz val="14"/>
        <color theme="1"/>
        <rFont val="Times New Roman"/>
        <family val="1"/>
      </rPr>
      <t xml:space="preserve"> festgestellt:</t>
    </r>
  </si>
  <si>
    <t>Stimmzettel abgegeben insgesamt</t>
  </si>
  <si>
    <t>Formular Nr. 13c</t>
  </si>
  <si>
    <t>Benachrichtigung der gewählten Bewerberinnen und Bewerber</t>
  </si>
  <si>
    <t>Einberufung der konstituierenden Sitzung</t>
  </si>
  <si>
    <t>gewählt wurden.</t>
  </si>
  <si>
    <t>Formular Nr. 14</t>
  </si>
  <si>
    <t xml:space="preserve">Zur konstituierenden Sitzung des neugewählten Personalrats am </t>
  </si>
  <si>
    <t>im</t>
  </si>
  <si>
    <t>laden wir Sie hiermit ein.</t>
  </si>
  <si>
    <t>Verschickt am:</t>
  </si>
  <si>
    <t>gegenüber die Ablehnung der Wahl erklären, gilt Ihre Wahl als angenommen.</t>
  </si>
  <si>
    <t>Formular Nr. 15</t>
  </si>
  <si>
    <t>Mitteilung der Wahlergebnisse</t>
  </si>
  <si>
    <t>Felix-Blass-Str. 2</t>
  </si>
  <si>
    <t>Landesverband Rheinland-Pfalz</t>
  </si>
  <si>
    <t>55116 Mainz</t>
  </si>
  <si>
    <t>Gewerkschaft Erziehung und Wissenschaft</t>
  </si>
  <si>
    <t>Verband Bildung und Erziehung</t>
  </si>
  <si>
    <t>55118 Mainz</t>
  </si>
  <si>
    <t>VRB</t>
  </si>
  <si>
    <t xml:space="preserve">Verband Reale Bildung </t>
  </si>
  <si>
    <t>c/o Timo Lichtenthäler</t>
  </si>
  <si>
    <t>Adam-Karrillon-Str. 62</t>
  </si>
  <si>
    <t xml:space="preserve">Falls Sie nicht innerhalb von 3 Arbeitstagen nach Zugang dieser Benachrichtigung dem Wahlvorstand </t>
  </si>
  <si>
    <t>Fritz-Kohl-Straße 13</t>
  </si>
  <si>
    <t>55122 Mainz</t>
  </si>
  <si>
    <t>Philologenverband</t>
  </si>
  <si>
    <t>Rheinland-Pfalz</t>
  </si>
  <si>
    <t>Geschäftsstelle</t>
  </si>
  <si>
    <t>phV</t>
  </si>
  <si>
    <t>Benutzerhinweise</t>
  </si>
  <si>
    <t>Am unteren Bildschirmrand finden Sie als "Register" alle erforderlichen Formulare, so wie Sie</t>
  </si>
  <si>
    <t xml:space="preserve">Wir setzen voraus, dass Sie über einfache Grundkenntnisse im Umgang mit dem Programm </t>
  </si>
  <si>
    <t>Und nun viel Erfolg mit den digitalen Arbeitsblättern.</t>
  </si>
  <si>
    <t>Besonders sorgfältig sollten Sie das Registerblatt "Dienststellendaten" ausfüllen.</t>
  </si>
  <si>
    <t xml:space="preserve">für das Kollegium aushängen bzw. versenden. Versäumen Sie auch nicht, dort wo angegeben, </t>
  </si>
  <si>
    <t>Weibliche Wahlberechtigte:</t>
  </si>
  <si>
    <t>Männliche Wahlberechtigte:</t>
  </si>
  <si>
    <t xml:space="preserve">Dienststelle vertretene Gewerkschaft darf nur einen Wahlvorschlag machen. Dieser muss von einer befugten </t>
  </si>
  <si>
    <t>Vertreterin / einem befugten Vertreter der Gewerkschaft unterzeichnet sein.</t>
  </si>
  <si>
    <t>händigt oder übersandt. Auf Antrag erhalten sie auch einen Abdruck des Wahlausschreibens.</t>
  </si>
  <si>
    <t xml:space="preserve">     bis</t>
  </si>
  <si>
    <t>Unsere Wahltermine</t>
  </si>
  <si>
    <t xml:space="preserve">in der Zeit von: </t>
  </si>
  <si>
    <t>(Uhrzeit)</t>
  </si>
  <si>
    <t>Die Stimmabgabe ist in folgendem Raum möglich:</t>
  </si>
  <si>
    <t xml:space="preserve">  in Raum:</t>
  </si>
  <si>
    <t xml:space="preserve">        um:</t>
  </si>
  <si>
    <t>Falls Sie verhindert sind, Ihre Stimme persönlich abzugeben, können Sie die notwendigen Informationen</t>
  </si>
  <si>
    <t>Die Wahlen finden vom:</t>
  </si>
  <si>
    <t>in der Zeit von:</t>
  </si>
  <si>
    <t>(Identische Anschrift für alle Schularten unter Angabe der jeweiligen Schulart!)</t>
  </si>
  <si>
    <t>=</t>
  </si>
  <si>
    <t>Fehlerhafte Einträge, Tippfehler, einfach überschreiben oder mit der Rückstelltaste</t>
  </si>
  <si>
    <t>Da ich zum Zeitpunkt der Personalratswahlen verhindert bin, meine Stimme persönlich abzugeben, bitte ich</t>
  </si>
  <si>
    <t xml:space="preserve">männliche Wahlberechtigte ermittelt. Ein Abdruck des Verzeichnisses der Wahlberechtigten, das </t>
  </si>
  <si>
    <t xml:space="preserve">   Wahlberechtige, davon </t>
  </si>
  <si>
    <t xml:space="preserve">  ,</t>
  </si>
  <si>
    <t>Ein anderer Eintrag ist in diesen Feldern nicht zulässig und führt zu Fehlern!</t>
  </si>
  <si>
    <t>(Schulart)</t>
  </si>
  <si>
    <t>(Studienseminar)</t>
  </si>
  <si>
    <t>Schulleitung der/des</t>
  </si>
  <si>
    <t>um</t>
  </si>
  <si>
    <t>Liste der Beschäftigten/Größe des ÖPR:</t>
  </si>
  <si>
    <r>
      <t xml:space="preserve">Berichtigter Neuaushang: </t>
    </r>
    <r>
      <rPr>
        <i/>
        <sz val="11"/>
        <color theme="1"/>
        <rFont val="Arial"/>
        <family val="2"/>
      </rPr>
      <t>(optional)</t>
    </r>
  </si>
  <si>
    <t>ab hier sind keine Eintragungen mehr zulässig!!!</t>
  </si>
  <si>
    <r>
      <t xml:space="preserve">In das Verzeichnis der </t>
    </r>
    <r>
      <rPr>
        <b/>
        <sz val="14"/>
        <color theme="1"/>
        <rFont val="Times New Roman"/>
        <family val="1"/>
      </rPr>
      <t>Wahlberechtigten</t>
    </r>
    <r>
      <rPr>
        <sz val="14"/>
        <color theme="1"/>
        <rFont val="Times New Roman"/>
        <family val="1"/>
      </rPr>
      <t xml:space="preserve"> zur Wahl des </t>
    </r>
    <r>
      <rPr>
        <b/>
        <sz val="14"/>
        <color theme="1"/>
        <rFont val="Times New Roman"/>
        <family val="1"/>
      </rPr>
      <t>Örtlichen Personalrats</t>
    </r>
    <r>
      <rPr>
        <sz val="14"/>
        <color theme="1"/>
        <rFont val="Times New Roman"/>
        <family val="1"/>
      </rPr>
      <t xml:space="preserve"> wurden aufgenommen:</t>
    </r>
  </si>
  <si>
    <t>Telefon:</t>
  </si>
  <si>
    <t>Fax:</t>
  </si>
  <si>
    <t>Kennwort:</t>
  </si>
  <si>
    <t>Wahlvorschlag Nr.</t>
  </si>
  <si>
    <t>Liste / Kennwort</t>
  </si>
  <si>
    <t>Somit wurden gewählt:</t>
  </si>
  <si>
    <t>Niederschrift über das Wahlergebnis der</t>
  </si>
  <si>
    <t>Aushang der Mitglieder des Wahlvorstands:</t>
  </si>
  <si>
    <t>BPR</t>
  </si>
  <si>
    <t>HPR</t>
  </si>
  <si>
    <t>Wahl zum Bezirkspersonalrat:</t>
  </si>
  <si>
    <t>Wahl zum Hauptpersonalrat:</t>
  </si>
  <si>
    <t>(Seite 2)</t>
  </si>
  <si>
    <t xml:space="preserve">Wahlvorschläge von einzelnen wahlberechtigten Beschäftigten müssen von mindestens </t>
  </si>
  <si>
    <t>Wahlberechtigten</t>
  </si>
  <si>
    <t xml:space="preserve">unterzeichnet sein. </t>
  </si>
  <si>
    <t xml:space="preserve">Beschäftigte, die zu selbständigen Entscheidungen in mitbestimmungspflichtigen Personalangelegenheiten </t>
  </si>
  <si>
    <t>Formular Nr. 2_1</t>
  </si>
  <si>
    <t>Formular Nr. 2_2</t>
  </si>
  <si>
    <t>zum internen Gebrauch</t>
  </si>
  <si>
    <t xml:space="preserve">                                                  Verzeichnis der Wahlberechtigten                 </t>
  </si>
  <si>
    <r>
      <t xml:space="preserve">                                                  Verzeichnis der Wahlberechtigten                   </t>
    </r>
    <r>
      <rPr>
        <i/>
        <sz val="12"/>
        <color theme="1"/>
        <rFont val="Times New Roman"/>
        <family val="1"/>
      </rPr>
      <t xml:space="preserve">(Fortsetzung)  </t>
    </r>
    <r>
      <rPr>
        <b/>
        <sz val="16"/>
        <color theme="1"/>
        <rFont val="Times New Roman"/>
        <family val="1"/>
      </rPr>
      <t xml:space="preserve">     </t>
    </r>
  </si>
  <si>
    <r>
      <t>(§ 1 Absatz 5 WOLPersVG)</t>
    </r>
    <r>
      <rPr>
        <vertAlign val="superscript"/>
        <sz val="11"/>
        <color theme="1"/>
        <rFont val="Times New Roman"/>
        <family val="1"/>
      </rPr>
      <t>1</t>
    </r>
  </si>
  <si>
    <r>
      <t xml:space="preserve">                                               </t>
    </r>
    <r>
      <rPr>
        <b/>
        <sz val="16"/>
        <color theme="1"/>
        <rFont val="Times New Roman"/>
        <family val="1"/>
      </rPr>
      <t xml:space="preserve">Verzeichnis der Wahlberechtigten                       </t>
    </r>
  </si>
  <si>
    <t xml:space="preserve">                                               zur Wahl des Bezirks- und Hauptpersonalrats                          </t>
  </si>
  <si>
    <t xml:space="preserve">  zur Wahl des Bezirks- und Hauptpersonalrats</t>
  </si>
  <si>
    <r>
      <t xml:space="preserve">                                                   </t>
    </r>
    <r>
      <rPr>
        <b/>
        <sz val="16"/>
        <color theme="1"/>
        <rFont val="Times New Roman"/>
        <family val="1"/>
      </rPr>
      <t xml:space="preserve">Verzeichnis der Wahlberechtigten </t>
    </r>
    <r>
      <rPr>
        <b/>
        <i/>
        <sz val="16"/>
        <color theme="1"/>
        <rFont val="Times New Roman"/>
        <family val="1"/>
      </rPr>
      <t xml:space="preserve">                </t>
    </r>
    <r>
      <rPr>
        <i/>
        <sz val="12"/>
        <color theme="1"/>
        <rFont val="Times New Roman"/>
        <family val="1"/>
      </rPr>
      <t xml:space="preserve">(Fortsetzung)  </t>
    </r>
    <r>
      <rPr>
        <b/>
        <i/>
        <sz val="16"/>
        <color theme="1"/>
        <rFont val="Times New Roman"/>
        <family val="1"/>
      </rPr>
      <t xml:space="preserve">          </t>
    </r>
  </si>
  <si>
    <r>
      <t xml:space="preserve">                                         zur Wahl des Bezirks- und Hauptpersonalrats                        </t>
    </r>
    <r>
      <rPr>
        <i/>
        <sz val="16"/>
        <color theme="1"/>
        <rFont val="Times New Roman"/>
        <family val="1"/>
      </rPr>
      <t xml:space="preserve"> </t>
    </r>
  </si>
  <si>
    <t>(Seite 1)</t>
  </si>
  <si>
    <t>(Schulname/Studiensemniar)</t>
  </si>
  <si>
    <t>(Schulname/Studienseminar)</t>
  </si>
  <si>
    <t>(Schulname/Studienseminar))</t>
  </si>
  <si>
    <r>
      <rPr>
        <i/>
        <sz val="14"/>
        <color theme="1"/>
        <rFont val="Times New Roman"/>
        <family val="1"/>
      </rPr>
      <t>(gelb)</t>
    </r>
    <r>
      <rPr>
        <sz val="16"/>
        <color theme="1"/>
        <rFont val="Times New Roman"/>
        <family val="1"/>
      </rPr>
      <t xml:space="preserve"> Feld muss von Ihnen bearbeitet werden.</t>
    </r>
  </si>
  <si>
    <r>
      <rPr>
        <sz val="14"/>
        <color theme="1"/>
        <rFont val="Times New Roman"/>
        <family val="1"/>
      </rPr>
      <t>(grün)</t>
    </r>
    <r>
      <rPr>
        <sz val="16"/>
        <color theme="1"/>
        <rFont val="Times New Roman"/>
        <family val="1"/>
      </rPr>
      <t xml:space="preserve"> Feld wird automatisch bearbeitet.</t>
    </r>
  </si>
  <si>
    <t>hier bitte eine vorgegebene Auswahl treffen.</t>
  </si>
  <si>
    <t xml:space="preserve">Die unterschriebene Erklärung muss zusammen mit dem Wahlumschlag im verschlossenen Freiumschlag </t>
  </si>
  <si>
    <t>bis spätestens am</t>
  </si>
  <si>
    <t xml:space="preserve">Stimmzettel und ein Wahlumschlag für alle drei Wahlen </t>
  </si>
  <si>
    <t>Bestellung der Mitglieder des Wahlvorstands:</t>
  </si>
  <si>
    <t>Die öffentliche Feststellung des Wahlergebnisses erfolgt am:</t>
  </si>
  <si>
    <t>Erstellung Verzeichnis der Wahlberechtigten zum ÖPR:</t>
  </si>
  <si>
    <t>Erstellung Verzeichnis der Wahlberechtigten zum BPR/HPR:</t>
  </si>
  <si>
    <t>am:</t>
  </si>
  <si>
    <r>
      <t xml:space="preserve">Wir übersenden Ihnen die </t>
    </r>
    <r>
      <rPr>
        <b/>
        <sz val="14"/>
        <color theme="1"/>
        <rFont val="Times New Roman"/>
        <family val="1"/>
      </rPr>
      <t/>
    </r>
  </si>
  <si>
    <t xml:space="preserve">    ADD (Schulaufsicht) erfolgt ist.</t>
  </si>
  <si>
    <t>(Mitglied des ÖWV)</t>
  </si>
  <si>
    <t>(Ersatz-Mitglied ÖWV)</t>
  </si>
  <si>
    <t>Formular Nr. 12 b</t>
  </si>
  <si>
    <t>Formular Nr. 11b</t>
  </si>
  <si>
    <t xml:space="preserve">nach der Feststellung des Wahlergebnisses der Personalratswahl teilt Ihnen der Wahlvorstand mit, dass Sie  </t>
  </si>
  <si>
    <t>zur Wahl des Örtlichen Personalrats</t>
  </si>
  <si>
    <r>
      <t xml:space="preserve">                                                zur Wahl des Örtlichen Personalrats       </t>
    </r>
    <r>
      <rPr>
        <sz val="14"/>
        <color theme="1"/>
        <rFont val="Times New Roman"/>
        <family val="1"/>
      </rPr>
      <t xml:space="preserve">              </t>
    </r>
  </si>
  <si>
    <t>Wahlvorschlag zur Wahl des Örtlichen Personalrats</t>
  </si>
  <si>
    <t>Stimmzettel zur Wahl des Örtlichen Personalrats</t>
  </si>
  <si>
    <t>Wahlen zum Örtlichen Personalrat</t>
  </si>
  <si>
    <t xml:space="preserve">           der Wahl zum Örtlichen Personalrat</t>
  </si>
  <si>
    <r>
      <t>für den</t>
    </r>
    <r>
      <rPr>
        <b/>
        <sz val="14"/>
        <color theme="1"/>
        <rFont val="Times New Roman"/>
        <family val="1"/>
      </rPr>
      <t xml:space="preserve"> Örtlichen Personalrat</t>
    </r>
    <r>
      <rPr>
        <sz val="14"/>
        <color theme="1"/>
        <rFont val="Times New Roman"/>
        <family val="1"/>
      </rPr>
      <t xml:space="preserve"> festgestellt:</t>
    </r>
  </si>
  <si>
    <t xml:space="preserve">er Personalrat zu wählen war, besteht der neu gewählte Örtliche Personalrat aus den </t>
  </si>
  <si>
    <r>
      <t>als Mitglied des</t>
    </r>
    <r>
      <rPr>
        <b/>
        <sz val="14"/>
        <color theme="1"/>
        <rFont val="Times New Roman"/>
        <family val="1"/>
      </rPr>
      <t xml:space="preserve"> Örtlichen Personalrats</t>
    </r>
    <r>
      <rPr>
        <sz val="14"/>
        <color theme="1"/>
        <rFont val="Times New Roman"/>
        <family val="1"/>
      </rPr>
      <t xml:space="preserve"> an der</t>
    </r>
  </si>
  <si>
    <t>Wahlvorschläge (Örtlicher Personalrat weiß, Bezirkspersonalrat blau, Hauptpersonalrat rot)</t>
  </si>
  <si>
    <t xml:space="preserve">aufgrund des Beschlusses des Wahlvorstands vom </t>
  </si>
  <si>
    <r>
      <t>Für folgende Schule(n) / Außenstelle(n) wird die schriftliche Stimmabgabe angeordnet:</t>
    </r>
    <r>
      <rPr>
        <vertAlign val="superscript"/>
        <sz val="12"/>
        <color theme="1"/>
        <rFont val="Times New Roman"/>
        <family val="1"/>
      </rPr>
      <t>1</t>
    </r>
  </si>
  <si>
    <t>Martinstr. 17     "Dreikönigshof"</t>
  </si>
  <si>
    <t>VLBS</t>
  </si>
  <si>
    <t xml:space="preserve">Verband der LehrerInnen an berufsbild. Schulen </t>
  </si>
  <si>
    <t>Landesgeschäftsstelle</t>
  </si>
  <si>
    <t>ggf. zugeteilte Schule/n:</t>
  </si>
  <si>
    <r>
      <t>ggf. zugeteilte Dienststellen</t>
    </r>
    <r>
      <rPr>
        <i/>
        <vertAlign val="superscript"/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>:</t>
    </r>
  </si>
  <si>
    <t>VLW</t>
  </si>
  <si>
    <t xml:space="preserve">Verband der LehrerInnen an Wirtschaftsschulen </t>
  </si>
  <si>
    <t>(Seite 3)</t>
  </si>
  <si>
    <r>
      <t xml:space="preserve">                                            </t>
    </r>
    <r>
      <rPr>
        <b/>
        <sz val="16"/>
        <color theme="1"/>
        <rFont val="Times New Roman"/>
        <family val="1"/>
      </rPr>
      <t xml:space="preserve">Verzeichnis der Wahlberechtigten </t>
    </r>
    <r>
      <rPr>
        <b/>
        <i/>
        <sz val="16"/>
        <color theme="1"/>
        <rFont val="Times New Roman"/>
        <family val="1"/>
      </rPr>
      <t xml:space="preserve">                   </t>
    </r>
  </si>
  <si>
    <t>Formular Nr. 2_3</t>
  </si>
  <si>
    <t>Seite 3</t>
  </si>
  <si>
    <t xml:space="preserve">                                              Verzeichnis der Wahlberechtigten                          </t>
  </si>
  <si>
    <r>
      <t xml:space="preserve">                                               </t>
    </r>
    <r>
      <rPr>
        <b/>
        <sz val="16"/>
        <color theme="1"/>
        <rFont val="Times New Roman"/>
        <family val="1"/>
      </rPr>
      <t xml:space="preserve">Verzeichnis der Wahlberechtigten </t>
    </r>
    <r>
      <rPr>
        <b/>
        <i/>
        <sz val="16"/>
        <color theme="1"/>
        <rFont val="Times New Roman"/>
        <family val="1"/>
      </rPr>
      <t xml:space="preserve">              </t>
    </r>
  </si>
  <si>
    <t>Formular Nr. 3a</t>
  </si>
  <si>
    <t>Formular Nr. 4a</t>
  </si>
  <si>
    <r>
      <t xml:space="preserve">                                                         </t>
    </r>
    <r>
      <rPr>
        <b/>
        <sz val="16"/>
        <color theme="1"/>
        <rFont val="Times New Roman"/>
        <family val="1"/>
      </rPr>
      <t xml:space="preserve">Verzeichnis der Wahlberechtigten               </t>
    </r>
    <r>
      <rPr>
        <i/>
        <sz val="12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 xml:space="preserve">      </t>
    </r>
  </si>
  <si>
    <r>
      <t xml:space="preserve">                                                         </t>
    </r>
    <r>
      <rPr>
        <b/>
        <sz val="16"/>
        <color theme="1"/>
        <rFont val="Times New Roman"/>
        <family val="1"/>
      </rPr>
      <t xml:space="preserve">Verzeichnis der Wahlberechtigten               </t>
    </r>
    <r>
      <rPr>
        <b/>
        <sz val="16"/>
        <color theme="1"/>
        <rFont val="Times New Roman"/>
        <family val="1"/>
      </rPr>
      <t xml:space="preserve">    </t>
    </r>
  </si>
  <si>
    <t>(Formulare 3a_1 bis 3a_3)</t>
  </si>
  <si>
    <t>(Formulare 3b_1 bis 3b_3)</t>
  </si>
  <si>
    <t>(Formulare 4a_1 bis 4a_3)</t>
  </si>
  <si>
    <t>(Formulare 4b_1 bis 4b_3)</t>
  </si>
  <si>
    <r>
      <t xml:space="preserve">Wählen kann nur,wer in das </t>
    </r>
    <r>
      <rPr>
        <b/>
        <sz val="14"/>
        <color theme="1"/>
        <rFont val="Times New Roman"/>
        <family val="1"/>
      </rPr>
      <t>Verzeichnis der Wahlberechtigten</t>
    </r>
    <r>
      <rPr>
        <sz val="14"/>
        <color theme="1"/>
        <rFont val="Times New Roman"/>
        <family val="1"/>
      </rPr>
      <t xml:space="preserve"> des Örtlichen Personalrats eingetragen ist.</t>
    </r>
  </si>
  <si>
    <r>
      <t>(§ 17 Abs. 3 und § 19 WOLPersVG)</t>
    </r>
    <r>
      <rPr>
        <vertAlign val="superscript"/>
        <sz val="12"/>
        <color theme="1"/>
        <rFont val="Times New Roman"/>
        <family val="1"/>
      </rPr>
      <t>1</t>
    </r>
  </si>
  <si>
    <t>Unterschriften (mind.:)</t>
  </si>
  <si>
    <t xml:space="preserve">                                              Namensliste / Zahl der Beschäftigten                      </t>
  </si>
  <si>
    <t>Ein Serviceangebot des Verband Bildung und Erziehung (VBE) Rheinland-Pfalz © 2025</t>
  </si>
  <si>
    <t xml:space="preserve">                                                   Namensliste / Zahl der Beschäftigten                      </t>
  </si>
  <si>
    <t xml:space="preserve"> </t>
  </si>
  <si>
    <t>*</t>
  </si>
  <si>
    <t>Wahlformulare für die Personalratswahlen 2025</t>
  </si>
  <si>
    <t>mit diesen Digitalen Wahlunterlagen möchten wir Ihnen bei der Durchführung der anstehenden</t>
  </si>
  <si>
    <t xml:space="preserve">Personalratswahlen eine größtmögliche Hilfen anbieten. </t>
  </si>
  <si>
    <t xml:space="preserve">Wir sind davon überzeugt, dass Sie unter Beachtung unserer Benutzerhinweise, die erforderlichen </t>
  </si>
  <si>
    <t>Angaben schnell und einfach eingeben und somit rechtssichere Wahlunterlagen erstellen können.</t>
  </si>
  <si>
    <t>Identische Angaben müssen nur einmal erfasst werden, alle Berechnungen führt das Programm</t>
  </si>
  <si>
    <r>
      <t xml:space="preserve">Excel (mind. Version </t>
    </r>
    <r>
      <rPr>
        <b/>
        <sz val="16"/>
        <color theme="1"/>
        <rFont val="Times New Roman"/>
        <family val="1"/>
      </rPr>
      <t>Excel2010)</t>
    </r>
    <r>
      <rPr>
        <sz val="16"/>
        <color theme="1"/>
        <rFont val="Times New Roman"/>
        <family val="1"/>
      </rPr>
      <t xml:space="preserve"> verfügen.  </t>
    </r>
  </si>
  <si>
    <t>automatisch durch und trägt das Ergebnis in die jeweiligen zutreffenden Spalten für Sie ein.</t>
  </si>
  <si>
    <r>
      <t xml:space="preserve">Ansonsten gilt: alle Register </t>
    </r>
    <r>
      <rPr>
        <b/>
        <sz val="16"/>
        <rFont val="Times New Roman"/>
        <family val="1"/>
      </rPr>
      <t>der Reihe nach</t>
    </r>
    <r>
      <rPr>
        <sz val="16"/>
        <rFont val="Times New Roman"/>
        <family val="1"/>
      </rPr>
      <t xml:space="preserve"> bearbeiten und soweit erforderlich ausdrucken, </t>
    </r>
  </si>
  <si>
    <t>(§ 4 LPersVG, § 2 Abs. 1 WOLPersVG)</t>
  </si>
  <si>
    <t>*( 10 Werktage vor Erlass des Wahlausschreibens)</t>
  </si>
  <si>
    <t>kein Aushang!</t>
  </si>
  <si>
    <t>(§ 10 LPersVG, § 2 Abs. 2 und 3 WOLPersVG)</t>
  </si>
  <si>
    <t>Angefertigt am:</t>
  </si>
  <si>
    <t>kein Aushang</t>
  </si>
  <si>
    <t>(Fortsetzung)</t>
  </si>
  <si>
    <t xml:space="preserve">                                                          zur Wahl des Örtlichen Personalrats                             </t>
  </si>
  <si>
    <t>(§ 10 LPersVG, § 2 Abs. 2 - 4 WOLPersVG)</t>
  </si>
  <si>
    <t xml:space="preserve">              (§ 10 LPersVG, § 2 Abs. 2 und 3 WOLPersVG)</t>
  </si>
  <si>
    <t>Personalratswahlen 2025</t>
  </si>
  <si>
    <r>
      <rPr>
        <b/>
        <sz val="14"/>
        <color theme="1"/>
        <rFont val="Times New Roman"/>
        <family val="1"/>
      </rPr>
      <t>Anlagen:</t>
    </r>
    <r>
      <rPr>
        <sz val="14"/>
        <color theme="1"/>
        <rFont val="Times New Roman"/>
        <family val="1"/>
      </rPr>
      <t xml:space="preserve">  Bekanntgabe der Mitglieder des Wahlvorstands (Formular Nr. 1)</t>
    </r>
  </si>
  <si>
    <t xml:space="preserve">          Antrag auf schriftliche Stimmabgabe (Formular 5b / Briefwahl)</t>
  </si>
  <si>
    <t xml:space="preserve"> Wahl des Bezirks- und Hauptpersonalrats</t>
  </si>
  <si>
    <r>
      <t xml:space="preserve">die Zahl der in der Regel </t>
    </r>
    <r>
      <rPr>
        <b/>
        <sz val="14"/>
        <color theme="1"/>
        <rFont val="Times New Roman"/>
        <family val="1"/>
      </rPr>
      <t>Beschäftigten</t>
    </r>
    <r>
      <rPr>
        <sz val="14"/>
        <color theme="1"/>
        <rFont val="Times New Roman"/>
        <family val="1"/>
      </rPr>
      <t xml:space="preserve"> beträgt:</t>
    </r>
  </si>
  <si>
    <t>Die Zahl der Wahlberechtigten beträgt:</t>
  </si>
  <si>
    <r>
      <t xml:space="preserve">In das Verzeichnis der </t>
    </r>
    <r>
      <rPr>
        <b/>
        <sz val="14"/>
        <color theme="1"/>
        <rFont val="Times New Roman"/>
        <family val="1"/>
      </rPr>
      <t>Wahlberechtigten</t>
    </r>
    <r>
      <rPr>
        <sz val="14"/>
        <color theme="1"/>
        <rFont val="Times New Roman"/>
        <family val="1"/>
      </rPr>
      <t xml:space="preserve"> zur Wahl des </t>
    </r>
    <r>
      <rPr>
        <b/>
        <sz val="14"/>
        <color theme="1"/>
        <rFont val="Times New Roman"/>
        <family val="1"/>
      </rPr>
      <t>Bezirks- bzw. Hauptpersonalrats</t>
    </r>
    <r>
      <rPr>
        <sz val="14"/>
        <color theme="1"/>
        <rFont val="Times New Roman"/>
        <family val="1"/>
      </rPr>
      <t xml:space="preserve"> wurden </t>
    </r>
  </si>
  <si>
    <t>aufgenommen:</t>
  </si>
  <si>
    <r>
      <t xml:space="preserve">Die </t>
    </r>
    <r>
      <rPr>
        <b/>
        <sz val="14"/>
        <color theme="1"/>
        <rFont val="Times New Roman"/>
        <family val="1"/>
      </rPr>
      <t>schriftliche Zustimmung</t>
    </r>
    <r>
      <rPr>
        <sz val="14"/>
        <color theme="1"/>
        <rFont val="Times New Roman"/>
        <family val="1"/>
      </rPr>
      <t xml:space="preserve"> der Beweberinnen/Bewerber zur Aufnahme in den Wahlvorschlag ist bei-</t>
    </r>
  </si>
  <si>
    <t xml:space="preserve">zufügen. Jede Bewerberin / jeder Bewerber darf für die Wahl nur auf einem Wahlvorschlag benannt werden. </t>
  </si>
  <si>
    <t>Die gültigen Wahlvorschläge werden spätestens am</t>
  </si>
  <si>
    <t>bis zum Abschluss der Stimmabgabe</t>
  </si>
  <si>
    <t>an dieser Stelle ausgehängt.</t>
  </si>
  <si>
    <t>Aushangort:</t>
  </si>
  <si>
    <t>(Personenwahl)</t>
  </si>
  <si>
    <t>zur Wahl des Örtlichen Personalrats an der / dem</t>
  </si>
  <si>
    <t>2025 erhalten Sie heute folgende Unterlagen:</t>
  </si>
  <si>
    <t>nicht erkennbar ist. Alle Stimmzettel sind in den Wahlumschlag zu stecken.</t>
  </si>
  <si>
    <t>zum Aushang</t>
  </si>
  <si>
    <t>nur zum Versand</t>
  </si>
  <si>
    <t>Verschickt an Bezirkswahlvorstand am:</t>
  </si>
  <si>
    <t>ggf. Rückmeldung am:</t>
  </si>
  <si>
    <r>
      <t xml:space="preserve">der Wahlvorstand hat die </t>
    </r>
    <r>
      <rPr>
        <b/>
        <sz val="14"/>
        <color theme="1"/>
        <rFont val="Times New Roman"/>
        <family val="1"/>
      </rPr>
      <t>Ergebnisse der Personalratswahlen</t>
    </r>
    <r>
      <rPr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2025</t>
    </r>
    <r>
      <rPr>
        <sz val="14"/>
        <color theme="1"/>
        <rFont val="Times New Roman"/>
        <family val="1"/>
      </rPr>
      <t xml:space="preserve"> festgestellt.</t>
    </r>
  </si>
  <si>
    <t xml:space="preserve">mit den Ergebnissen der Wahl zum </t>
  </si>
  <si>
    <t>Kopie der Niederschrift verschickt an:</t>
  </si>
  <si>
    <t xml:space="preserve">2) Eine/mehrere kleine Dienststellen, wenn gem. § 12 (2) Landespersonlavertretungsgesetz (LPersVG) eine Zuteilung durch die  </t>
  </si>
  <si>
    <t>Zahl der Wahlberechtigten:</t>
  </si>
  <si>
    <t>Zahl der weiblichen Wahlberechtigten:</t>
  </si>
  <si>
    <t>Zahl der männlichen Wahlberechtigten:</t>
  </si>
  <si>
    <t>An den Örtlichen Wahlvorstand der/des</t>
  </si>
  <si>
    <t>1) vgl. § 19 WOLPersVG</t>
  </si>
  <si>
    <t>Lars Lamowski</t>
  </si>
  <si>
    <t>VBE-Landesvorsitzender</t>
  </si>
  <si>
    <t xml:space="preserve">Grundsätzlich gilt Folgendes:  </t>
  </si>
  <si>
    <t>ÖWV = Örtlicher Wahlvorstand</t>
  </si>
  <si>
    <t>Verschickt an BWV am:</t>
  </si>
  <si>
    <t>BWV = Bezirkswahlvorstand</t>
  </si>
  <si>
    <t>hier: Zahl der Beschäftigten und Wahlberechtigten gem. § 34 WOLPersVG</t>
  </si>
  <si>
    <t>Für den Örtlichen Personalrat sind gemäß § 12 (3) LPersVG</t>
  </si>
  <si>
    <t>(§§ 6, 7 WOLPersVG)</t>
  </si>
  <si>
    <t>(§ 15 LPersVG; §§ 7, 8, 28, 30 WOLPersVG)</t>
  </si>
  <si>
    <t>Zahl der Bewerberinnen:</t>
  </si>
  <si>
    <t>Zahl der Bewerber:</t>
  </si>
  <si>
    <t>(§ 15 LPersVG; §§ 7, 13, 28, 30 WOLPersVG)</t>
  </si>
  <si>
    <t>(§ 15 LPersVG; §§ 7, 8, 25 WOLPersVG)</t>
  </si>
  <si>
    <t>(§ 15 LPersVG; §§ 7, 8, 13, 25 WOLPersVG)</t>
  </si>
  <si>
    <t>(§ 9 Abs. 1 WOLPersVG)</t>
  </si>
  <si>
    <t>(§§ 15, 28, 30 und 39  WOLPersVG)</t>
  </si>
  <si>
    <t>Ein Kumulieren von Stimmen ist unzulässig.</t>
  </si>
  <si>
    <t xml:space="preserve">(Zahl der zu wählenden Personalratsmitglieder gem. § 12 LPersVG.) </t>
  </si>
  <si>
    <t xml:space="preserve">Bewerberinnen/Bewerber angekreuzt werden.  </t>
  </si>
  <si>
    <t>(§§ 15, 25 und 39  WOLPersVG)</t>
  </si>
  <si>
    <t>die Personalratswahlen 2025</t>
  </si>
  <si>
    <t>an Ihrer/Schule/Außenstelle als schriftliche Stimmabgabe durchzuführen, erhalten Sie heute folgende</t>
  </si>
  <si>
    <t>Unterlagen:</t>
  </si>
  <si>
    <t>(§ 17 Abs. 3 WOLPersVG)</t>
  </si>
  <si>
    <t>(§§ 21, 29 und 30  WOLPersVG und § 17 Abs. 3 LPersVG)</t>
  </si>
  <si>
    <t>(§ 22 WOLPersVG)</t>
  </si>
  <si>
    <t>Eingegangen beim ÖWV    am:</t>
  </si>
  <si>
    <t>(§ 29 Abs. 1 LPersVG)</t>
  </si>
  <si>
    <t xml:space="preserve">Landesgeschäftsstelle </t>
  </si>
  <si>
    <t>Holzhauserstraße 27</t>
  </si>
  <si>
    <t>55411 Bingen</t>
  </si>
  <si>
    <t>c/o Ruth Jakob</t>
  </si>
  <si>
    <t>Beim Ausdruck der Formulare wird der seitliche VBE-Hinweis nicht mitgedruckt!</t>
  </si>
  <si>
    <r>
      <t>der Dienststelle befugt sind, dürfen keine Wahlvorschläge machen oder unterzeichnen (§ 15 Abs. 4 LPersVG)</t>
    </r>
    <r>
      <rPr>
        <sz val="14"/>
        <color theme="1"/>
        <rFont val="Times New Roman"/>
        <family val="1"/>
      </rPr>
      <t>.</t>
    </r>
  </si>
  <si>
    <t>Amts-/ Berufsbezeichnung</t>
  </si>
  <si>
    <t>Eingegangen beim ÖWV am:</t>
  </si>
  <si>
    <t>(§§ 21und 40  WOLPersVG und § 17 Abs. 3 LPersVG)</t>
  </si>
  <si>
    <t xml:space="preserve">Zur Verteilung der Sitze wurden die Stimmzahlen auf den jeweiligen Listen durch 1, 2, 3 usw. geteilt </t>
  </si>
  <si>
    <t>und in der Reihenfolge ihrer Benennung verteilt.</t>
  </si>
  <si>
    <t xml:space="preserve">In der Sitzung des Wahlvorstands am </t>
  </si>
  <si>
    <t>(§§ 21 und 40  WOLPersVG und § 17 Abs. 3 LPersVG)</t>
  </si>
  <si>
    <t>Besondere Vorkommnisse bei der Wahl oder bei der Feststellung der Wahlergebnisse:</t>
  </si>
  <si>
    <t>Digitale Ausgabe zur Bearbeitung am PC*</t>
  </si>
  <si>
    <r>
      <t xml:space="preserve">Ihnen auch in gedruckter Form durch den VBE vorliegen. </t>
    </r>
    <r>
      <rPr>
        <sz val="16"/>
        <color rgb="FFFF0000"/>
        <rFont val="Times New Roman"/>
        <family val="1"/>
      </rPr>
      <t/>
    </r>
  </si>
  <si>
    <r>
      <t xml:space="preserve">                                          </t>
    </r>
    <r>
      <rPr>
        <sz val="16"/>
        <color rgb="FFFF0000"/>
        <rFont val="Times New Roman"/>
        <family val="1"/>
      </rPr>
      <t>Auf keinen Fall ein Registerblatt löschen!</t>
    </r>
  </si>
  <si>
    <t>Der Vorteil dieser digitalen  Version besteht u.a. darin, dass wiederholt erforderliche Angaben</t>
  </si>
  <si>
    <t>nur einmal gemacht werden müssen. Summen werden errechnet und Prozentsätze eingetragen.</t>
  </si>
  <si>
    <t xml:space="preserve">den Ausdruck selbst zu unterschreiben. </t>
  </si>
  <si>
    <t>*(10 Werktage vor Erlass des Wahlausschreibens)</t>
  </si>
  <si>
    <t>(Wird vom Wahlvorstand ausgefüllt!)</t>
  </si>
  <si>
    <t>(Wird vom ÖWV ausgefüllt)</t>
  </si>
  <si>
    <t>(wird vom Wahlvorstand ausgefüllt)</t>
  </si>
  <si>
    <t>Verschickt / ausgehändigt am:</t>
  </si>
  <si>
    <r>
      <t xml:space="preserve">(Backspace) rückgängig machen. </t>
    </r>
    <r>
      <rPr>
        <b/>
        <sz val="16"/>
        <color rgb="FFFF0000"/>
        <rFont val="Times New Roman"/>
        <family val="1"/>
      </rPr>
      <t>Auf keinen Fall mit der</t>
    </r>
    <r>
      <rPr>
        <sz val="16"/>
        <rFont val="Times New Roman"/>
        <family val="1"/>
      </rPr>
      <t xml:space="preserve"> 'entf.-Taste' </t>
    </r>
    <r>
      <rPr>
        <b/>
        <sz val="16"/>
        <color rgb="FFFF0000"/>
        <rFont val="Times New Roman"/>
        <family val="1"/>
      </rPr>
      <t xml:space="preserve">löschen!!! </t>
    </r>
  </si>
  <si>
    <t xml:space="preserve">Ausgehend vom Erlass des Wahlausschreibens errechnen sich folgende Terminvorgaben: </t>
  </si>
  <si>
    <t>Die Stimmabgabe erfolgt an folgenden Tagen    von:</t>
  </si>
  <si>
    <t>Lehrerzimmer</t>
  </si>
  <si>
    <t xml:space="preserve">  </t>
  </si>
  <si>
    <t>Formular Nr. 9b_1</t>
  </si>
  <si>
    <t>Formular Nr. 9b_2</t>
  </si>
  <si>
    <t>Formular Nr. 9b_3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</si>
</sst>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#,##0.0"/>
    <numFmt numFmtId="166" formatCode="0.0"/>
    <numFmt numFmtId="167" formatCode="h/mm&quot; Uhr &quot;;@"/>
    <numFmt numFmtId="168" formatCode="0.0%"/>
  </numFmts>
  <fonts count="95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i/>
      <sz val="14"/>
      <color theme="1"/>
      <name val="Arial"/>
      <family val="2"/>
    </font>
    <font>
      <i/>
      <sz val="10"/>
      <color theme="1"/>
      <name val="Arial"/>
      <family val="2"/>
    </font>
    <font>
      <sz val="14"/>
      <color theme="4" tint="-0.249977111117893"/>
      <name val="MetaNormal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4"/>
      <color theme="1"/>
      <name val="Times"/>
      <family val="1"/>
    </font>
    <font>
      <sz val="13"/>
      <color theme="1"/>
      <name val="Times New Roman"/>
      <family val="1"/>
    </font>
    <font>
      <sz val="13"/>
      <color theme="1"/>
      <name val="Arial"/>
      <family val="2"/>
    </font>
    <font>
      <sz val="8"/>
      <color rgb="FF222222"/>
      <name val="Arial"/>
      <family val="2"/>
    </font>
    <font>
      <b/>
      <i/>
      <sz val="13"/>
      <color rgb="FFFF7500"/>
      <name val="Trebuchet MS"/>
      <family val="2"/>
    </font>
    <font>
      <sz val="14"/>
      <color rgb="FF222222"/>
      <name val="Times New Roman"/>
      <family val="1"/>
    </font>
    <font>
      <b/>
      <sz val="20"/>
      <color theme="4" tint="-0.249977111117893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8"/>
      <color theme="4" tint="-0.499984740745262"/>
      <name val="Cambria"/>
      <family val="1"/>
    </font>
    <font>
      <b/>
      <sz val="16"/>
      <color rgb="FFC00000"/>
      <name val="Times New Roman"/>
      <family val="1"/>
    </font>
    <font>
      <b/>
      <sz val="22"/>
      <color theme="1"/>
      <name val="MetaNormal"/>
    </font>
    <font>
      <b/>
      <sz val="10"/>
      <color rgb="FFC00000"/>
      <name val="Arial"/>
      <family val="2"/>
    </font>
    <font>
      <sz val="16"/>
      <color theme="1"/>
      <name val="Wingdings"/>
      <charset val="2"/>
    </font>
    <font>
      <sz val="24"/>
      <color theme="1"/>
      <name val="Wingdings 3"/>
      <family val="1"/>
      <charset val="2"/>
    </font>
    <font>
      <b/>
      <sz val="13"/>
      <color theme="1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Arial"/>
      <family val="2"/>
    </font>
    <font>
      <i/>
      <sz val="12"/>
      <color theme="6" tint="-0.499984740745262"/>
      <name val="Times New Roman"/>
      <family val="1"/>
    </font>
    <font>
      <i/>
      <sz val="14"/>
      <color theme="1"/>
      <name val="Times New Roman"/>
      <family val="1"/>
    </font>
    <font>
      <i/>
      <sz val="9"/>
      <color theme="1"/>
      <name val="Arial"/>
      <family val="2"/>
    </font>
    <font>
      <b/>
      <i/>
      <sz val="16"/>
      <color theme="1"/>
      <name val="Times New Roman"/>
      <family val="1"/>
    </font>
    <font>
      <i/>
      <sz val="16"/>
      <color theme="1"/>
      <name val="Times New Roman"/>
      <family val="1"/>
    </font>
    <font>
      <b/>
      <sz val="26"/>
      <color rgb="FFBCD13F"/>
      <name val="Arial"/>
      <family val="2"/>
    </font>
    <font>
      <b/>
      <sz val="10"/>
      <color indexed="81"/>
      <name val="Tahoma"/>
      <family val="2"/>
    </font>
    <font>
      <b/>
      <sz val="24"/>
      <color rgb="FFBCD13F"/>
      <name val="Arial"/>
      <family val="2"/>
    </font>
    <font>
      <sz val="24"/>
      <color theme="1"/>
      <name val="Arial"/>
      <family val="2"/>
    </font>
    <font>
      <sz val="16"/>
      <color rgb="FFFF0000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9"/>
      <color indexed="81"/>
      <name val="Segoe UI"/>
      <charset val="1"/>
    </font>
    <font>
      <b/>
      <sz val="10"/>
      <color indexed="81"/>
      <name val="Segoe UI"/>
      <family val="2"/>
    </font>
    <font>
      <i/>
      <sz val="12"/>
      <color theme="0" tint="-0.499984740745262"/>
      <name val="Times New Roman"/>
      <family val="1"/>
    </font>
    <font>
      <b/>
      <i/>
      <sz val="9"/>
      <color rgb="FFFF0000"/>
      <name val="Arial"/>
      <family val="2"/>
    </font>
    <font>
      <b/>
      <i/>
      <sz val="10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sz val="9"/>
      <color theme="0" tint="-0.499984740745262"/>
      <name val="Arial"/>
      <family val="2"/>
    </font>
    <font>
      <i/>
      <sz val="12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i/>
      <sz val="12"/>
      <color theme="0" tint="-0.499984740745262"/>
      <name val="Arial"/>
      <family val="2"/>
    </font>
    <font>
      <b/>
      <i/>
      <sz val="12"/>
      <color theme="0" tint="-0.499984740745262"/>
      <name val="Times New Roman"/>
      <family val="1"/>
    </font>
    <font>
      <sz val="10"/>
      <color theme="1"/>
      <name val="Calibri"/>
      <family val="2"/>
    </font>
    <font>
      <sz val="18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name val="Times New Roman"/>
      <family val="1"/>
    </font>
    <font>
      <b/>
      <i/>
      <sz val="11"/>
      <color rgb="FFFF0000"/>
      <name val="Times New Roman"/>
      <family val="1"/>
    </font>
    <font>
      <sz val="14"/>
      <color rgb="FFFF0000"/>
      <name val="Times New Roman"/>
      <family val="1"/>
    </font>
    <font>
      <b/>
      <sz val="28"/>
      <color rgb="FF000000"/>
      <name val="Arial"/>
      <family val="2"/>
    </font>
    <font>
      <b/>
      <sz val="16"/>
      <color rgb="FFFF000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3"/>
      <color theme="1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FEB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FEB43"/>
        <bgColor rgb="FFFFFFCC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5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0" xfId="0" applyAlignment="1">
      <alignment horizontal="center" vertical="center"/>
    </xf>
    <xf numFmtId="1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4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7" fillId="0" borderId="0" xfId="0" applyFont="1"/>
    <xf numFmtId="0" fontId="5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0" borderId="0" xfId="0" applyFont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164" fontId="0" fillId="0" borderId="0" xfId="0" applyNumberFormat="1"/>
    <xf numFmtId="164" fontId="20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1" xfId="0" applyFont="1" applyBorder="1"/>
    <xf numFmtId="0" fontId="17" fillId="0" borderId="7" xfId="0" applyFont="1" applyBorder="1" applyAlignment="1">
      <alignment vertical="center"/>
    </xf>
    <xf numFmtId="0" fontId="17" fillId="0" borderId="7" xfId="0" applyFont="1" applyBorder="1"/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24" fillId="0" borderId="0" xfId="0" applyFont="1"/>
    <xf numFmtId="0" fontId="0" fillId="0" borderId="17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7" fillId="0" borderId="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/>
    <xf numFmtId="9" fontId="20" fillId="0" borderId="0" xfId="0" applyNumberFormat="1" applyFon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Border="1"/>
    <xf numFmtId="0" fontId="3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0" xfId="0" applyFont="1"/>
    <xf numFmtId="1" fontId="18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1" fontId="39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/>
    </xf>
    <xf numFmtId="0" fontId="33" fillId="0" borderId="0" xfId="0" applyFont="1"/>
    <xf numFmtId="0" fontId="20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23" fillId="0" borderId="0" xfId="0" applyFont="1"/>
    <xf numFmtId="0" fontId="9" fillId="0" borderId="14" xfId="0" applyFont="1" applyBorder="1"/>
    <xf numFmtId="0" fontId="14" fillId="0" borderId="17" xfId="0" applyFont="1" applyBorder="1"/>
    <xf numFmtId="0" fontId="14" fillId="0" borderId="0" xfId="0" applyFont="1"/>
    <xf numFmtId="0" fontId="14" fillId="0" borderId="18" xfId="0" applyFont="1" applyBorder="1"/>
    <xf numFmtId="0" fontId="20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9" fillId="0" borderId="20" xfId="0" applyFont="1" applyBorder="1" applyAlignment="1">
      <alignment horizontal="left" vertical="distributed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0" xfId="0" applyFill="1"/>
    <xf numFmtId="0" fontId="0" fillId="3" borderId="18" xfId="0" applyFill="1" applyBorder="1"/>
    <xf numFmtId="0" fontId="0" fillId="3" borderId="21" xfId="0" applyFill="1" applyBorder="1"/>
    <xf numFmtId="0" fontId="0" fillId="3" borderId="19" xfId="0" applyFill="1" applyBorder="1"/>
    <xf numFmtId="0" fontId="0" fillId="3" borderId="20" xfId="0" applyFill="1" applyBorder="1"/>
    <xf numFmtId="0" fontId="3" fillId="3" borderId="17" xfId="0" applyFont="1" applyFill="1" applyBorder="1"/>
    <xf numFmtId="0" fontId="3" fillId="3" borderId="0" xfId="0" applyFont="1" applyFill="1"/>
    <xf numFmtId="0" fontId="9" fillId="3" borderId="14" xfId="0" applyFont="1" applyFill="1" applyBorder="1"/>
    <xf numFmtId="0" fontId="0" fillId="3" borderId="22" xfId="0" applyFill="1" applyBorder="1"/>
    <xf numFmtId="0" fontId="33" fillId="3" borderId="0" xfId="0" applyFont="1" applyFill="1" applyAlignment="1">
      <alignment horizontal="center"/>
    </xf>
    <xf numFmtId="0" fontId="33" fillId="3" borderId="18" xfId="0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18" xfId="0" applyFont="1" applyFill="1" applyBorder="1"/>
    <xf numFmtId="14" fontId="23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52" fillId="0" borderId="0" xfId="0" applyFont="1"/>
    <xf numFmtId="0" fontId="53" fillId="0" borderId="0" xfId="0" applyFont="1"/>
    <xf numFmtId="0" fontId="0" fillId="0" borderId="10" xfId="0" applyBorder="1"/>
    <xf numFmtId="1" fontId="3" fillId="2" borderId="34" xfId="0" applyNumberFormat="1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/>
      <protection locked="0"/>
    </xf>
    <xf numFmtId="14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14" fontId="6" fillId="5" borderId="2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vertical="center"/>
    </xf>
    <xf numFmtId="0" fontId="3" fillId="3" borderId="18" xfId="0" applyFont="1" applyFill="1" applyBorder="1" applyAlignment="1">
      <alignment vertical="center"/>
    </xf>
    <xf numFmtId="0" fontId="51" fillId="0" borderId="18" xfId="0" applyFont="1" applyBorder="1"/>
    <xf numFmtId="1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3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63" fillId="0" borderId="0" xfId="0" applyFont="1" applyAlignment="1">
      <alignment horizontal="center" vertical="center" textRotation="180"/>
    </xf>
    <xf numFmtId="0" fontId="60" fillId="3" borderId="0" xfId="0" applyFont="1" applyFill="1"/>
    <xf numFmtId="0" fontId="60" fillId="3" borderId="18" xfId="0" applyFont="1" applyFill="1" applyBorder="1"/>
    <xf numFmtId="0" fontId="60" fillId="3" borderId="15" xfId="0" applyFont="1" applyFill="1" applyBorder="1"/>
    <xf numFmtId="0" fontId="0" fillId="3" borderId="18" xfId="0" applyFill="1" applyBorder="1" applyProtection="1">
      <protection locked="0"/>
    </xf>
    <xf numFmtId="0" fontId="3" fillId="0" borderId="19" xfId="0" applyFont="1" applyBorder="1"/>
    <xf numFmtId="0" fontId="3" fillId="0" borderId="20" xfId="0" applyFont="1" applyBorder="1"/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9" xfId="0" applyFill="1" applyBorder="1"/>
    <xf numFmtId="0" fontId="3" fillId="3" borderId="9" xfId="0" applyFont="1" applyFill="1" applyBorder="1" applyAlignment="1">
      <alignment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4" fontId="0" fillId="2" borderId="20" xfId="0" applyNumberFormat="1" applyFill="1" applyBorder="1" applyAlignment="1" applyProtection="1">
      <alignment horizontal="center" vertical="center"/>
      <protection locked="0"/>
    </xf>
    <xf numFmtId="14" fontId="6" fillId="2" borderId="20" xfId="0" applyNumberFormat="1" applyFont="1" applyFill="1" applyBorder="1" applyAlignment="1" applyProtection="1">
      <alignment horizontal="center" vertical="center"/>
      <protection locked="0"/>
    </xf>
    <xf numFmtId="14" fontId="6" fillId="2" borderId="21" xfId="0" applyNumberFormat="1" applyFont="1" applyFill="1" applyBorder="1" applyAlignment="1" applyProtection="1">
      <alignment horizontal="center" vertical="center"/>
      <protection locked="0"/>
    </xf>
    <xf numFmtId="167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81" fillId="0" borderId="0" xfId="0" applyFont="1"/>
    <xf numFmtId="0" fontId="40" fillId="0" borderId="0" xfId="0" applyFont="1" applyAlignment="1">
      <alignment vertical="center"/>
    </xf>
    <xf numFmtId="0" fontId="31" fillId="0" borderId="7" xfId="0" applyFont="1" applyBorder="1"/>
    <xf numFmtId="0" fontId="19" fillId="0" borderId="0" xfId="0" applyFont="1" applyAlignment="1">
      <alignment horizontal="left" vertical="distributed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67" fillId="0" borderId="0" xfId="0" applyFont="1"/>
    <xf numFmtId="0" fontId="0" fillId="10" borderId="9" xfId="0" applyFill="1" applyBorder="1"/>
    <xf numFmtId="0" fontId="0" fillId="10" borderId="0" xfId="0" applyFill="1"/>
    <xf numFmtId="0" fontId="0" fillId="10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66" fillId="0" borderId="0" xfId="0" applyFont="1"/>
    <xf numFmtId="0" fontId="30" fillId="0" borderId="7" xfId="0" applyFont="1" applyBorder="1" applyAlignment="1">
      <alignment vertical="center"/>
    </xf>
    <xf numFmtId="0" fontId="0" fillId="10" borderId="6" xfId="0" applyFill="1" applyBorder="1"/>
    <xf numFmtId="0" fontId="0" fillId="10" borderId="7" xfId="0" applyFill="1" applyBorder="1"/>
    <xf numFmtId="0" fontId="0" fillId="12" borderId="0" xfId="0" applyFill="1"/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167" fontId="1" fillId="2" borderId="20" xfId="0" applyNumberFormat="1" applyFont="1" applyFill="1" applyBorder="1" applyAlignment="1" applyProtection="1">
      <alignment horizontal="center" vertical="center"/>
      <protection locked="0"/>
    </xf>
    <xf numFmtId="167" fontId="1" fillId="2" borderId="21" xfId="0" applyNumberFormat="1" applyFont="1" applyFill="1" applyBorder="1" applyAlignment="1" applyProtection="1">
      <alignment horizontal="center" vertical="center"/>
      <protection locked="0"/>
    </xf>
    <xf numFmtId="14" fontId="6" fillId="2" borderId="2" xfId="0" applyNumberFormat="1" applyFont="1" applyFill="1" applyBorder="1" applyProtection="1">
      <protection locked="0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wrapText="1"/>
    </xf>
    <xf numFmtId="0" fontId="10" fillId="10" borderId="9" xfId="0" applyFont="1" applyFill="1" applyBorder="1"/>
    <xf numFmtId="0" fontId="10" fillId="10" borderId="0" xfId="0" applyFont="1" applyFill="1"/>
    <xf numFmtId="0" fontId="0" fillId="10" borderId="7" xfId="0" applyFill="1" applyBorder="1"/>
    <xf numFmtId="0" fontId="0" fillId="10" borderId="8" xfId="0" applyFill="1" applyBorder="1"/>
    <xf numFmtId="0" fontId="0" fillId="10" borderId="0" xfId="0" applyFill="1"/>
    <xf numFmtId="0" fontId="0" fillId="10" borderId="1" xfId="0" applyFill="1" applyBorder="1"/>
    <xf numFmtId="0" fontId="50" fillId="0" borderId="9" xfId="0" applyFont="1" applyBorder="1" applyAlignment="1">
      <alignment vertical="top"/>
    </xf>
    <xf numFmtId="0" fontId="50" fillId="0" borderId="0" xfId="0" applyFont="1" applyAlignment="1">
      <alignment vertical="top"/>
    </xf>
    <xf numFmtId="0" fontId="0" fillId="0" borderId="0" xfId="0" applyAlignment="1">
      <alignment vertical="top"/>
    </xf>
    <xf numFmtId="0" fontId="88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48" fillId="0" borderId="0" xfId="0" applyFont="1"/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/>
    <xf numFmtId="0" fontId="63" fillId="0" borderId="0" xfId="0" applyFont="1" applyAlignment="1">
      <alignment horizontal="center" vertical="center" textRotation="180"/>
    </xf>
    <xf numFmtId="0" fontId="21" fillId="0" borderId="0" xfId="0" applyFont="1"/>
    <xf numFmtId="0" fontId="47" fillId="0" borderId="0" xfId="0" applyFont="1"/>
    <xf numFmtId="0" fontId="22" fillId="0" borderId="0" xfId="0" applyFont="1"/>
    <xf numFmtId="0" fontId="47" fillId="0" borderId="18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49" fontId="21" fillId="0" borderId="17" xfId="0" applyNumberFormat="1" applyFont="1" applyBorder="1" applyAlignment="1">
      <alignment horizontal="center" vertical="center"/>
    </xf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15" fillId="0" borderId="0" xfId="0" applyFont="1"/>
    <xf numFmtId="0" fontId="67" fillId="0" borderId="0" xfId="0" applyFont="1"/>
    <xf numFmtId="0" fontId="0" fillId="0" borderId="0" xfId="0" applyAlignment="1">
      <alignment horizontal="center" vertical="center" textRotation="180"/>
    </xf>
    <xf numFmtId="0" fontId="51" fillId="0" borderId="4" xfId="0" applyFont="1" applyBorder="1" applyAlignment="1">
      <alignment vertical="center"/>
    </xf>
    <xf numFmtId="0" fontId="19" fillId="3" borderId="2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3" fillId="0" borderId="1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/>
    <xf numFmtId="0" fontId="0" fillId="3" borderId="0" xfId="0" applyFill="1"/>
    <xf numFmtId="0" fontId="0" fillId="2" borderId="20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3" fillId="0" borderId="18" xfId="0" applyFont="1" applyBorder="1"/>
    <xf numFmtId="0" fontId="60" fillId="3" borderId="0" xfId="0" applyFont="1" applyFill="1" applyAlignment="1">
      <alignment horizontal="left"/>
    </xf>
    <xf numFmtId="0" fontId="60" fillId="0" borderId="18" xfId="0" applyFont="1" applyBorder="1" applyAlignment="1">
      <alignment horizontal="left"/>
    </xf>
    <xf numFmtId="0" fontId="14" fillId="0" borderId="17" xfId="0" applyFont="1" applyBorder="1"/>
    <xf numFmtId="0" fontId="14" fillId="0" borderId="0" xfId="0" applyFont="1"/>
    <xf numFmtId="0" fontId="14" fillId="0" borderId="18" xfId="0" applyFont="1" applyBorder="1"/>
    <xf numFmtId="0" fontId="20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14" xfId="0" applyFont="1" applyBorder="1"/>
    <xf numFmtId="0" fontId="0" fillId="0" borderId="15" xfId="0" applyBorder="1"/>
    <xf numFmtId="0" fontId="20" fillId="5" borderId="0" xfId="0" applyFont="1" applyFill="1" applyAlignment="1">
      <alignment horizontal="left" vertical="center"/>
    </xf>
    <xf numFmtId="0" fontId="0" fillId="5" borderId="0" xfId="0" applyFill="1"/>
    <xf numFmtId="0" fontId="20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4" xfId="0" applyBorder="1" applyAlignment="1">
      <alignment vertical="center"/>
    </xf>
    <xf numFmtId="0" fontId="0" fillId="3" borderId="18" xfId="0" applyFill="1" applyBorder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3" borderId="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3" borderId="14" xfId="0" applyFont="1" applyFill="1" applyBorder="1"/>
    <xf numFmtId="0" fontId="0" fillId="3" borderId="15" xfId="0" applyFill="1" applyBorder="1"/>
    <xf numFmtId="0" fontId="3" fillId="0" borderId="15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3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3" fillId="3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44" fillId="5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2" borderId="14" xfId="0" applyFont="1" applyFill="1" applyBorder="1" applyAlignment="1" applyProtection="1">
      <alignment vertical="center" wrapText="1"/>
      <protection locked="0"/>
    </xf>
    <xf numFmtId="0" fontId="29" fillId="2" borderId="15" xfId="0" applyFont="1" applyFill="1" applyBorder="1" applyAlignment="1" applyProtection="1">
      <alignment vertical="center" wrapText="1"/>
      <protection locked="0"/>
    </xf>
    <xf numFmtId="0" fontId="29" fillId="2" borderId="16" xfId="0" applyFont="1" applyFill="1" applyBorder="1" applyAlignment="1" applyProtection="1">
      <alignment vertical="center" wrapText="1"/>
      <protection locked="0"/>
    </xf>
    <xf numFmtId="0" fontId="29" fillId="2" borderId="17" xfId="0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 applyProtection="1">
      <alignment vertical="center" wrapText="1"/>
      <protection locked="0"/>
    </xf>
    <xf numFmtId="0" fontId="29" fillId="2" borderId="18" xfId="0" applyFont="1" applyFill="1" applyBorder="1" applyAlignment="1" applyProtection="1">
      <alignment vertical="center" wrapText="1"/>
      <protection locked="0"/>
    </xf>
    <xf numFmtId="0" fontId="29" fillId="2" borderId="19" xfId="0" applyFont="1" applyFill="1" applyBorder="1" applyAlignment="1" applyProtection="1">
      <alignment vertical="center" wrapText="1"/>
      <protection locked="0"/>
    </xf>
    <xf numFmtId="0" fontId="29" fillId="2" borderId="20" xfId="0" applyFont="1" applyFill="1" applyBorder="1" applyAlignment="1" applyProtection="1">
      <alignment vertical="center" wrapText="1"/>
      <protection locked="0"/>
    </xf>
    <xf numFmtId="0" fontId="29" fillId="2" borderId="21" xfId="0" applyFont="1" applyFill="1" applyBorder="1" applyAlignment="1" applyProtection="1">
      <alignment vertical="center" wrapText="1"/>
      <protection locked="0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4" borderId="0" xfId="0" applyFont="1" applyFill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textRotation="180"/>
    </xf>
    <xf numFmtId="0" fontId="66" fillId="0" borderId="0" xfId="0" applyFont="1"/>
    <xf numFmtId="0" fontId="11" fillId="0" borderId="0" xfId="0" applyFont="1" applyAlignment="1">
      <alignment vertical="center"/>
    </xf>
    <xf numFmtId="1" fontId="9" fillId="3" borderId="14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9" xfId="0" applyFont="1" applyBorder="1"/>
    <xf numFmtId="0" fontId="3" fillId="0" borderId="21" xfId="0" applyFont="1" applyBorder="1"/>
    <xf numFmtId="0" fontId="26" fillId="0" borderId="1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/>
    <xf numFmtId="0" fontId="19" fillId="0" borderId="0" xfId="0" applyFont="1" applyAlignment="1">
      <alignment horizontal="center" vertical="top"/>
    </xf>
    <xf numFmtId="0" fontId="0" fillId="0" borderId="11" xfId="0" applyBorder="1" applyAlignment="1">
      <alignment vertical="top"/>
    </xf>
    <xf numFmtId="0" fontId="17" fillId="0" borderId="0" xfId="0" applyFont="1" applyAlignment="1">
      <alignment vertical="center"/>
    </xf>
    <xf numFmtId="14" fontId="90" fillId="5" borderId="0" xfId="0" applyNumberFormat="1" applyFont="1" applyFill="1" applyAlignment="1">
      <alignment horizontal="center" vertical="center"/>
    </xf>
    <xf numFmtId="14" fontId="91" fillId="5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9" xfId="0" applyFont="1" applyBorder="1" applyAlignment="1">
      <alignment vertical="center"/>
    </xf>
    <xf numFmtId="0" fontId="0" fillId="0" borderId="9" xfId="0" applyBorder="1"/>
    <xf numFmtId="14" fontId="25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4" fontId="25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protection locked="0"/>
    </xf>
    <xf numFmtId="0" fontId="25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" fontId="18" fillId="5" borderId="0" xfId="0" applyNumberFormat="1" applyFont="1" applyFill="1" applyAlignment="1">
      <alignment horizontal="center" vertical="center"/>
    </xf>
    <xf numFmtId="1" fontId="18" fillId="4" borderId="0" xfId="0" applyNumberFormat="1" applyFont="1" applyFill="1" applyAlignment="1">
      <alignment horizontal="center" vertical="center"/>
    </xf>
    <xf numFmtId="0" fontId="2" fillId="0" borderId="0" xfId="0" applyFont="1"/>
    <xf numFmtId="1" fontId="18" fillId="4" borderId="13" xfId="0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58" fillId="0" borderId="15" xfId="0" applyFont="1" applyBorder="1" applyAlignment="1" applyProtection="1">
      <alignment horizontal="left" vertical="center"/>
      <protection locked="0"/>
    </xf>
    <xf numFmtId="0" fontId="58" fillId="0" borderId="15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54" fillId="2" borderId="0" xfId="0" applyNumberFormat="1" applyFont="1" applyFill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14" fontId="54" fillId="2" borderId="13" xfId="0" applyNumberFormat="1" applyFont="1" applyFill="1" applyBorder="1" applyAlignment="1" applyProtection="1">
      <alignment horizontal="center" vertical="center"/>
      <protection locked="0"/>
    </xf>
    <xf numFmtId="0" fontId="41" fillId="2" borderId="13" xfId="0" applyFont="1" applyFill="1" applyBorder="1" applyAlignment="1" applyProtection="1">
      <alignment horizontal="center" vertical="center"/>
      <protection locked="0"/>
    </xf>
    <xf numFmtId="0" fontId="54" fillId="2" borderId="0" xfId="0" applyFont="1" applyFill="1" applyAlignment="1" applyProtection="1">
      <alignment horizontal="center" vertical="center"/>
      <protection locked="0"/>
    </xf>
    <xf numFmtId="14" fontId="54" fillId="2" borderId="35" xfId="0" applyNumberFormat="1" applyFont="1" applyFill="1" applyBorder="1" applyAlignment="1" applyProtection="1">
      <alignment horizontal="center" vertical="center"/>
      <protection locked="0"/>
    </xf>
    <xf numFmtId="0" fontId="54" fillId="2" borderId="35" xfId="0" applyFont="1" applyFill="1" applyBorder="1" applyAlignment="1" applyProtection="1">
      <alignment horizontal="center" vertical="center"/>
      <protection locked="0"/>
    </xf>
    <xf numFmtId="14" fontId="54" fillId="4" borderId="0" xfId="0" applyNumberFormat="1" applyFont="1" applyFill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14" fontId="54" fillId="4" borderId="13" xfId="0" applyNumberFormat="1" applyFont="1" applyFill="1" applyBorder="1" applyAlignment="1">
      <alignment horizontal="center" vertical="center"/>
    </xf>
    <xf numFmtId="0" fontId="41" fillId="4" borderId="13" xfId="0" applyFont="1" applyFill="1" applyBorder="1" applyAlignment="1">
      <alignment horizontal="center" vertical="center"/>
    </xf>
    <xf numFmtId="0" fontId="72" fillId="0" borderId="15" xfId="0" applyFont="1" applyBorder="1"/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1" fontId="18" fillId="4" borderId="14" xfId="0" applyNumberFormat="1" applyFont="1" applyFill="1" applyBorder="1" applyAlignment="1">
      <alignment horizontal="center" vertical="center"/>
    </xf>
    <xf numFmtId="1" fontId="18" fillId="4" borderId="16" xfId="0" applyNumberFormat="1" applyFont="1" applyFill="1" applyBorder="1" applyAlignment="1">
      <alignment horizontal="center" vertical="center"/>
    </xf>
    <xf numFmtId="1" fontId="18" fillId="4" borderId="19" xfId="0" applyNumberFormat="1" applyFont="1" applyFill="1" applyBorder="1" applyAlignment="1">
      <alignment horizontal="center" vertical="center"/>
    </xf>
    <xf numFmtId="1" fontId="18" fillId="4" borderId="21" xfId="0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14" fontId="25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14" fontId="25" fillId="4" borderId="0" xfId="0" applyNumberFormat="1" applyFont="1" applyFill="1" applyAlignment="1">
      <alignment horizontal="center" vertical="center"/>
    </xf>
    <xf numFmtId="14" fontId="25" fillId="4" borderId="13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14" fontId="0" fillId="2" borderId="14" xfId="0" applyNumberFormat="1" applyFill="1" applyBorder="1" applyAlignment="1" applyProtection="1">
      <alignment horizontal="center" vertical="center"/>
      <protection locked="0"/>
    </xf>
    <xf numFmtId="14" fontId="0" fillId="2" borderId="15" xfId="0" applyNumberFormat="1" applyFill="1" applyBorder="1" applyAlignment="1" applyProtection="1">
      <alignment horizontal="center" vertical="center"/>
      <protection locked="0"/>
    </xf>
    <xf numFmtId="14" fontId="0" fillId="2" borderId="16" xfId="0" applyNumberFormat="1" applyFill="1" applyBorder="1" applyAlignment="1" applyProtection="1">
      <alignment horizontal="center" vertical="center"/>
      <protection locked="0"/>
    </xf>
    <xf numFmtId="14" fontId="0" fillId="2" borderId="19" xfId="0" applyNumberFormat="1" applyFill="1" applyBorder="1" applyAlignment="1" applyProtection="1">
      <alignment horizontal="center" vertical="center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3" fillId="0" borderId="0" xfId="0" applyFont="1"/>
    <xf numFmtId="1" fontId="3" fillId="5" borderId="14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3" fillId="5" borderId="21" xfId="0" applyNumberFormat="1" applyFont="1" applyFill="1" applyBorder="1" applyAlignment="1">
      <alignment horizontal="center" vertical="center"/>
    </xf>
    <xf numFmtId="168" fontId="3" fillId="5" borderId="14" xfId="0" applyNumberFormat="1" applyFont="1" applyFill="1" applyBorder="1" applyAlignment="1">
      <alignment horizontal="center" vertical="center"/>
    </xf>
    <xf numFmtId="168" fontId="3" fillId="5" borderId="16" xfId="0" applyNumberFormat="1" applyFont="1" applyFill="1" applyBorder="1" applyAlignment="1">
      <alignment horizontal="center" vertical="center"/>
    </xf>
    <xf numFmtId="168" fontId="3" fillId="5" borderId="19" xfId="0" applyNumberFormat="1" applyFont="1" applyFill="1" applyBorder="1" applyAlignment="1">
      <alignment horizontal="center" vertical="center"/>
    </xf>
    <xf numFmtId="168" fontId="3" fillId="5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3" fillId="11" borderId="0" xfId="0" applyNumberFormat="1" applyFont="1" applyFill="1" applyAlignment="1" applyProtection="1">
      <alignment horizontal="center" vertical="center"/>
      <protection locked="0"/>
    </xf>
    <xf numFmtId="0" fontId="3" fillId="11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11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11" borderId="0" xfId="0" applyFill="1" applyAlignment="1" applyProtection="1">
      <alignment vertical="center"/>
      <protection locked="0"/>
    </xf>
    <xf numFmtId="0" fontId="0" fillId="11" borderId="0" xfId="0" applyFill="1" applyProtection="1">
      <protection locked="0"/>
    </xf>
    <xf numFmtId="0" fontId="0" fillId="11" borderId="35" xfId="0" applyFill="1" applyBorder="1" applyProtection="1">
      <protection locked="0"/>
    </xf>
    <xf numFmtId="0" fontId="2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2" fillId="0" borderId="15" xfId="0" applyFont="1" applyBorder="1" applyAlignment="1">
      <alignment horizontal="right" vertical="center"/>
    </xf>
    <xf numFmtId="0" fontId="72" fillId="0" borderId="0" xfId="0" applyFont="1" applyAlignment="1">
      <alignment horizontal="right"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6" fillId="0" borderId="15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" fontId="3" fillId="4" borderId="14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3" fillId="4" borderId="21" xfId="0" applyNumberFormat="1" applyFont="1" applyFill="1" applyBorder="1" applyAlignment="1">
      <alignment horizontal="center" vertical="center"/>
    </xf>
    <xf numFmtId="168" fontId="3" fillId="4" borderId="14" xfId="0" applyNumberFormat="1" applyFont="1" applyFill="1" applyBorder="1" applyAlignment="1">
      <alignment horizontal="center" vertical="center"/>
    </xf>
    <xf numFmtId="168" fontId="3" fillId="4" borderId="16" xfId="0" applyNumberFormat="1" applyFont="1" applyFill="1" applyBorder="1" applyAlignment="1">
      <alignment horizontal="center" vertical="center"/>
    </xf>
    <xf numFmtId="168" fontId="3" fillId="4" borderId="19" xfId="0" applyNumberFormat="1" applyFont="1" applyFill="1" applyBorder="1" applyAlignment="1">
      <alignment horizontal="center" vertical="center"/>
    </xf>
    <xf numFmtId="168" fontId="3" fillId="4" borderId="21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6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0" fillId="5" borderId="1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14" fontId="0" fillId="5" borderId="14" xfId="0" applyNumberFormat="1" applyFill="1" applyBorder="1" applyAlignment="1">
      <alignment horizontal="center" vertical="center"/>
    </xf>
    <xf numFmtId="0" fontId="0" fillId="0" borderId="16" xfId="0" applyBorder="1"/>
    <xf numFmtId="0" fontId="0" fillId="0" borderId="21" xfId="0" applyBorder="1"/>
    <xf numFmtId="0" fontId="0" fillId="0" borderId="9" xfId="0" applyBorder="1" applyAlignment="1">
      <alignment vertical="center"/>
    </xf>
    <xf numFmtId="14" fontId="18" fillId="5" borderId="0" xfId="0" applyNumberFormat="1" applyFont="1" applyFill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14" fontId="0" fillId="11" borderId="0" xfId="0" applyNumberFormat="1" applyFill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/>
      <protection locked="0"/>
    </xf>
    <xf numFmtId="14" fontId="0" fillId="11" borderId="13" xfId="0" applyNumberFormat="1" applyFill="1" applyBorder="1" applyAlignment="1" applyProtection="1">
      <alignment horizontal="center" vertical="center"/>
      <protection locked="0"/>
    </xf>
    <xf numFmtId="0" fontId="0" fillId="11" borderId="13" xfId="0" applyFill="1" applyBorder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13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5" borderId="20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4" fontId="0" fillId="5" borderId="20" xfId="0" applyNumberForma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/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2" fillId="0" borderId="0" xfId="0" applyFont="1" applyAlignment="1">
      <alignment vertical="center"/>
    </xf>
    <xf numFmtId="14" fontId="6" fillId="4" borderId="0" xfId="0" applyNumberFormat="1" applyFont="1" applyFill="1" applyAlignment="1">
      <alignment horizontal="center" vertical="center"/>
    </xf>
    <xf numFmtId="14" fontId="6" fillId="4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40" fillId="0" borderId="0" xfId="0" applyFont="1" applyAlignment="1">
      <alignment vertical="center"/>
    </xf>
    <xf numFmtId="0" fontId="40" fillId="0" borderId="13" xfId="0" applyFont="1" applyBorder="1" applyAlignment="1">
      <alignment vertical="center"/>
    </xf>
    <xf numFmtId="0" fontId="80" fillId="0" borderId="0" xfId="0" applyFont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5" borderId="20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5" borderId="2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14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3" fillId="5" borderId="20" xfId="0" applyFont="1" applyFill="1" applyBorder="1" applyAlignment="1">
      <alignment horizontal="center"/>
    </xf>
    <xf numFmtId="14" fontId="0" fillId="5" borderId="14" xfId="0" applyNumberForma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14" fontId="40" fillId="5" borderId="0" xfId="0" applyNumberFormat="1" applyFont="1" applyFill="1" applyAlignment="1">
      <alignment horizontal="center" vertical="center"/>
    </xf>
    <xf numFmtId="0" fontId="40" fillId="5" borderId="0" xfId="0" applyFont="1" applyFill="1" applyAlignment="1">
      <alignment horizontal="center"/>
    </xf>
    <xf numFmtId="14" fontId="40" fillId="5" borderId="20" xfId="0" applyNumberFormat="1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0" fontId="20" fillId="0" borderId="0" xfId="0" applyFont="1"/>
    <xf numFmtId="164" fontId="20" fillId="5" borderId="0" xfId="0" applyNumberFormat="1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1" fontId="20" fillId="0" borderId="14" xfId="0" applyNumberFormat="1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5" borderId="17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5" borderId="18" xfId="0" applyFont="1" applyFill="1" applyBorder="1" applyAlignment="1">
      <alignment horizontal="left"/>
    </xf>
    <xf numFmtId="0" fontId="9" fillId="5" borderId="1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13" xfId="0" applyBorder="1" applyAlignment="1" applyProtection="1">
      <alignment horizontal="left" vertical="center"/>
      <protection locked="0" hidden="1"/>
    </xf>
    <xf numFmtId="14" fontId="23" fillId="2" borderId="0" xfId="0" applyNumberFormat="1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14" fontId="23" fillId="5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7" xfId="0" applyBorder="1"/>
    <xf numFmtId="0" fontId="26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14" fontId="6" fillId="11" borderId="0" xfId="0" applyNumberFormat="1" applyFont="1" applyFill="1" applyAlignment="1" applyProtection="1">
      <alignment horizontal="center" vertical="center"/>
      <protection locked="0"/>
    </xf>
    <xf numFmtId="0" fontId="6" fillId="11" borderId="0" xfId="0" applyFont="1" applyFill="1" applyAlignment="1" applyProtection="1">
      <alignment horizontal="center" vertical="center"/>
      <protection locked="0"/>
    </xf>
    <xf numFmtId="14" fontId="6" fillId="11" borderId="20" xfId="0" applyNumberFormat="1" applyFont="1" applyFill="1" applyBorder="1" applyAlignment="1" applyProtection="1">
      <alignment horizontal="center" vertical="center"/>
      <protection locked="0"/>
    </xf>
    <xf numFmtId="0" fontId="6" fillId="11" borderId="20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1" fontId="20" fillId="0" borderId="0" xfId="0" applyNumberFormat="1" applyFont="1" applyAlignment="1">
      <alignment horizontal="left" vertical="center"/>
    </xf>
    <xf numFmtId="0" fontId="0" fillId="0" borderId="13" xfId="0" applyBorder="1"/>
    <xf numFmtId="14" fontId="0" fillId="2" borderId="0" xfId="0" applyNumberForma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2" borderId="20" xfId="0" applyNumberFormat="1" applyFill="1" applyBorder="1" applyAlignment="1" applyProtection="1">
      <alignment vertical="center"/>
      <protection locked="0"/>
    </xf>
    <xf numFmtId="0" fontId="3" fillId="5" borderId="0" xfId="0" applyFont="1" applyFill="1" applyAlignment="1">
      <alignment vertical="center"/>
    </xf>
    <xf numFmtId="0" fontId="3" fillId="5" borderId="13" xfId="0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0" fillId="5" borderId="13" xfId="0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168" fontId="8" fillId="5" borderId="0" xfId="0" applyNumberFormat="1" applyFont="1" applyFill="1" applyAlignment="1">
      <alignment horizontal="center" vertical="center"/>
    </xf>
    <xf numFmtId="1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20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168" fontId="20" fillId="4" borderId="0" xfId="0" applyNumberFormat="1" applyFont="1" applyFill="1" applyAlignment="1">
      <alignment horizontal="center" vertical="center"/>
    </xf>
    <xf numFmtId="168" fontId="0" fillId="0" borderId="0" xfId="0" applyNumberFormat="1"/>
    <xf numFmtId="168" fontId="0" fillId="4" borderId="0" xfId="0" applyNumberForma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20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8" fillId="5" borderId="0" xfId="0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64" fontId="68" fillId="2" borderId="0" xfId="0" applyNumberFormat="1" applyFont="1" applyFill="1" applyAlignment="1" applyProtection="1">
      <alignment horizontal="center" vertical="center"/>
      <protection locked="0"/>
    </xf>
    <xf numFmtId="164" fontId="69" fillId="2" borderId="0" xfId="0" applyNumberFormat="1" applyFont="1" applyFill="1" applyAlignment="1" applyProtection="1">
      <alignment horizontal="center" vertical="center"/>
      <protection locked="0"/>
    </xf>
    <xf numFmtId="164" fontId="69" fillId="2" borderId="20" xfId="0" applyNumberFormat="1" applyFont="1" applyFill="1" applyBorder="1" applyAlignment="1" applyProtection="1">
      <alignment horizontal="center" vertical="center"/>
      <protection locked="0"/>
    </xf>
    <xf numFmtId="0" fontId="68" fillId="2" borderId="0" xfId="0" applyFont="1" applyFill="1" applyAlignment="1" applyProtection="1">
      <alignment horizontal="center" vertical="center"/>
      <protection locked="0"/>
    </xf>
    <xf numFmtId="0" fontId="68" fillId="2" borderId="13" xfId="0" applyFont="1" applyFill="1" applyBorder="1" applyAlignment="1" applyProtection="1">
      <alignment horizontal="center" vertical="center"/>
      <protection locked="0"/>
    </xf>
    <xf numFmtId="14" fontId="2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13" xfId="0" applyFill="1" applyBorder="1" applyAlignment="1">
      <alignment horizontal="center"/>
    </xf>
    <xf numFmtId="14" fontId="40" fillId="5" borderId="13" xfId="0" applyNumberFormat="1" applyFont="1" applyFill="1" applyBorder="1" applyAlignment="1">
      <alignment horizontal="center" vertical="center"/>
    </xf>
    <xf numFmtId="14" fontId="40" fillId="2" borderId="0" xfId="0" applyNumberFormat="1" applyFont="1" applyFill="1" applyAlignment="1" applyProtection="1">
      <alignment horizontal="center" vertical="center"/>
      <protection locked="0"/>
    </xf>
    <xf numFmtId="14" fontId="40" fillId="2" borderId="13" xfId="0" applyNumberFormat="1" applyFont="1" applyFill="1" applyBorder="1" applyAlignment="1" applyProtection="1">
      <alignment horizontal="center" vertical="center"/>
      <protection locked="0"/>
    </xf>
    <xf numFmtId="0" fontId="82" fillId="2" borderId="27" xfId="0" applyFont="1" applyFill="1" applyBorder="1" applyAlignment="1" applyProtection="1">
      <alignment horizontal="center" vertical="center"/>
      <protection locked="0"/>
    </xf>
    <xf numFmtId="0" fontId="82" fillId="2" borderId="28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67" fontId="55" fillId="5" borderId="0" xfId="0" applyNumberFormat="1" applyFont="1" applyFill="1" applyAlignment="1">
      <alignment horizontal="center" vertical="center"/>
    </xf>
    <xf numFmtId="167" fontId="28" fillId="5" borderId="0" xfId="0" applyNumberFormat="1" applyFont="1" applyFill="1" applyAlignment="1">
      <alignment horizontal="center" vertical="center"/>
    </xf>
    <xf numFmtId="167" fontId="28" fillId="5" borderId="20" xfId="0" applyNumberFormat="1" applyFont="1" applyFill="1" applyBorder="1" applyAlignment="1">
      <alignment horizontal="center" vertical="center"/>
    </xf>
    <xf numFmtId="0" fontId="40" fillId="4" borderId="0" xfId="0" applyFont="1" applyFill="1" applyAlignment="1">
      <alignment vertical="center"/>
    </xf>
    <xf numFmtId="0" fontId="40" fillId="4" borderId="0" xfId="0" applyFont="1" applyFill="1"/>
    <xf numFmtId="0" fontId="40" fillId="4" borderId="20" xfId="0" applyFont="1" applyFill="1" applyBorder="1"/>
    <xf numFmtId="0" fontId="24" fillId="0" borderId="15" xfId="0" applyFont="1" applyBorder="1" applyAlignment="1">
      <alignment horizontal="center" vertical="center"/>
    </xf>
    <xf numFmtId="0" fontId="54" fillId="0" borderId="0" xfId="0" applyFont="1" applyAlignment="1" applyProtection="1">
      <alignment horizontal="center"/>
      <protection locked="0"/>
    </xf>
    <xf numFmtId="14" fontId="54" fillId="2" borderId="20" xfId="0" applyNumberFormat="1" applyFont="1" applyFill="1" applyBorder="1" applyAlignment="1" applyProtection="1">
      <alignment horizontal="center" vertical="center"/>
      <protection locked="0"/>
    </xf>
    <xf numFmtId="0" fontId="54" fillId="0" borderId="20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vertical="center"/>
    </xf>
    <xf numFmtId="0" fontId="20" fillId="2" borderId="0" xfId="0" applyFont="1" applyFill="1" applyAlignment="1" applyProtection="1">
      <alignment vertical="center"/>
      <protection locked="0"/>
    </xf>
    <xf numFmtId="0" fontId="20" fillId="2" borderId="13" xfId="0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/>
    </xf>
    <xf numFmtId="14" fontId="20" fillId="0" borderId="1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0" borderId="17" xfId="0" applyBorder="1"/>
    <xf numFmtId="0" fontId="0" fillId="0" borderId="19" xfId="0" applyBorder="1"/>
    <xf numFmtId="0" fontId="2" fillId="0" borderId="22" xfId="0" applyFont="1" applyBorder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13" xfId="0" applyFill="1" applyBorder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9" fontId="20" fillId="6" borderId="0" xfId="0" applyNumberFormat="1" applyFont="1" applyFill="1" applyAlignment="1">
      <alignment horizontal="right" vertical="center"/>
    </xf>
    <xf numFmtId="9" fontId="0" fillId="6" borderId="0" xfId="0" applyNumberFormat="1" applyFill="1" applyAlignment="1">
      <alignment horizontal="right" vertical="center"/>
    </xf>
    <xf numFmtId="9" fontId="0" fillId="6" borderId="13" xfId="0" applyNumberForma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1" fontId="20" fillId="8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20" fontId="0" fillId="2" borderId="0" xfId="0" applyNumberFormat="1" applyFill="1" applyAlignment="1" applyProtection="1">
      <alignment horizontal="center" vertical="center"/>
      <protection locked="0"/>
    </xf>
    <xf numFmtId="14" fontId="33" fillId="0" borderId="15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18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3" fillId="0" borderId="20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top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14" fontId="20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68" fontId="0" fillId="4" borderId="13" xfId="0" applyNumberForma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30" fillId="0" borderId="7" xfId="0" applyFont="1" applyBorder="1" applyAlignment="1">
      <alignment vertical="center"/>
    </xf>
    <xf numFmtId="0" fontId="31" fillId="0" borderId="7" xfId="0" applyFont="1" applyBorder="1"/>
    <xf numFmtId="0" fontId="31" fillId="0" borderId="0" xfId="0" applyFont="1"/>
    <xf numFmtId="0" fontId="31" fillId="0" borderId="7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3" fillId="7" borderId="0" xfId="0" applyFont="1" applyFill="1" applyAlignment="1">
      <alignment vertical="center"/>
    </xf>
    <xf numFmtId="0" fontId="0" fillId="7" borderId="0" xfId="0" applyFill="1"/>
    <xf numFmtId="0" fontId="0" fillId="7" borderId="13" xfId="0" applyFill="1" applyBorder="1"/>
    <xf numFmtId="0" fontId="0" fillId="7" borderId="0" xfId="0" applyFill="1" applyAlignment="1">
      <alignment vertical="center"/>
    </xf>
    <xf numFmtId="0" fontId="0" fillId="7" borderId="13" xfId="0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left" vertical="center" indent="1"/>
    </xf>
    <xf numFmtId="0" fontId="20" fillId="5" borderId="15" xfId="0" applyFont="1" applyFill="1" applyBorder="1" applyAlignment="1">
      <alignment horizontal="left" vertical="center" indent="1"/>
    </xf>
    <xf numFmtId="0" fontId="20" fillId="5" borderId="16" xfId="0" applyFont="1" applyFill="1" applyBorder="1" applyAlignment="1">
      <alignment horizontal="left" vertical="center" indent="1"/>
    </xf>
    <xf numFmtId="0" fontId="20" fillId="5" borderId="17" xfId="0" applyFont="1" applyFill="1" applyBorder="1" applyAlignment="1">
      <alignment horizontal="left" vertical="center" indent="1"/>
    </xf>
    <xf numFmtId="0" fontId="20" fillId="5" borderId="0" xfId="0" applyFont="1" applyFill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left" vertical="center" indent="1"/>
    </xf>
    <xf numFmtId="0" fontId="20" fillId="5" borderId="20" xfId="0" applyFont="1" applyFill="1" applyBorder="1" applyAlignment="1">
      <alignment horizontal="left" vertical="center" indent="1"/>
    </xf>
    <xf numFmtId="0" fontId="20" fillId="5" borderId="21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21" xfId="0" applyFont="1" applyBorder="1"/>
    <xf numFmtId="0" fontId="17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9" fillId="0" borderId="0" xfId="0" applyFont="1" applyAlignment="1">
      <alignment vertical="center" wrapText="1"/>
    </xf>
    <xf numFmtId="0" fontId="93" fillId="0" borderId="0" xfId="0" applyFont="1" applyAlignment="1">
      <alignment wrapText="1"/>
    </xf>
    <xf numFmtId="0" fontId="94" fillId="0" borderId="0" xfId="0" applyFont="1" applyAlignment="1">
      <alignment wrapText="1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0" fillId="4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14" fontId="20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14" fontId="20" fillId="2" borderId="0" xfId="0" applyNumberFormat="1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20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1" fillId="5" borderId="0" xfId="0" applyFont="1" applyFill="1" applyAlignment="1">
      <alignment horizontal="center" vertical="center"/>
    </xf>
    <xf numFmtId="0" fontId="41" fillId="5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20" fillId="2" borderId="31" xfId="0" applyFon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3" xfId="0" applyFill="1" applyBorder="1" applyProtection="1"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1" fontId="21" fillId="4" borderId="0" xfId="0" applyNumberFormat="1" applyFont="1" applyFill="1" applyAlignment="1">
      <alignment horizontal="center"/>
    </xf>
    <xf numFmtId="0" fontId="0" fillId="4" borderId="20" xfId="0" applyFill="1" applyBorder="1" applyAlignment="1">
      <alignment horizontal="center"/>
    </xf>
    <xf numFmtId="1" fontId="18" fillId="2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2" xfId="0" applyFont="1" applyFill="1" applyBorder="1" applyAlignment="1" applyProtection="1">
      <alignment vertical="center" wrapText="1"/>
      <protection locked="0"/>
    </xf>
    <xf numFmtId="0" fontId="23" fillId="2" borderId="31" xfId="0" applyFont="1" applyFill="1" applyBorder="1" applyAlignment="1" applyProtection="1">
      <alignment vertical="center" wrapText="1"/>
      <protection locked="0"/>
    </xf>
    <xf numFmtId="0" fontId="23" fillId="2" borderId="32" xfId="0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/>
    </xf>
    <xf numFmtId="1" fontId="39" fillId="5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14" fontId="2" fillId="5" borderId="0" xfId="0" applyNumberFormat="1" applyFont="1" applyFill="1" applyAlignment="1">
      <alignment horizontal="center" vertical="center"/>
    </xf>
    <xf numFmtId="14" fontId="2" fillId="5" borderId="13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0" fillId="2" borderId="0" xfId="0" applyNumberFormat="1" applyFill="1" applyAlignment="1" applyProtection="1">
      <alignment horizontal="center"/>
      <protection locked="0"/>
    </xf>
    <xf numFmtId="3" fontId="0" fillId="2" borderId="13" xfId="0" applyNumberForma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" fontId="18" fillId="3" borderId="14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66" fontId="18" fillId="4" borderId="14" xfId="0" applyNumberFormat="1" applyFont="1" applyFill="1" applyBorder="1" applyAlignment="1">
      <alignment horizontal="right" vertical="center" indent="1"/>
    </xf>
    <xf numFmtId="166" fontId="8" fillId="4" borderId="15" xfId="0" applyNumberFormat="1" applyFont="1" applyFill="1" applyBorder="1" applyAlignment="1">
      <alignment horizontal="right" vertical="center" indent="1"/>
    </xf>
    <xf numFmtId="166" fontId="8" fillId="4" borderId="16" xfId="0" applyNumberFormat="1" applyFont="1" applyFill="1" applyBorder="1" applyAlignment="1">
      <alignment horizontal="right" vertical="center" indent="1"/>
    </xf>
    <xf numFmtId="166" fontId="8" fillId="4" borderId="19" xfId="0" applyNumberFormat="1" applyFont="1" applyFill="1" applyBorder="1" applyAlignment="1">
      <alignment horizontal="right" vertical="center" indent="1"/>
    </xf>
    <xf numFmtId="166" fontId="8" fillId="4" borderId="20" xfId="0" applyNumberFormat="1" applyFont="1" applyFill="1" applyBorder="1" applyAlignment="1">
      <alignment horizontal="right" vertical="center" indent="1"/>
    </xf>
    <xf numFmtId="166" fontId="8" fillId="4" borderId="21" xfId="0" applyNumberFormat="1" applyFont="1" applyFill="1" applyBorder="1" applyAlignment="1">
      <alignment horizontal="right" vertical="center" indent="1"/>
    </xf>
    <xf numFmtId="166" fontId="18" fillId="4" borderId="15" xfId="0" applyNumberFormat="1" applyFont="1" applyFill="1" applyBorder="1" applyAlignment="1">
      <alignment horizontal="right" vertical="center" indent="1"/>
    </xf>
    <xf numFmtId="166" fontId="18" fillId="4" borderId="16" xfId="0" applyNumberFormat="1" applyFont="1" applyFill="1" applyBorder="1" applyAlignment="1">
      <alignment horizontal="right" vertical="center" indent="1"/>
    </xf>
    <xf numFmtId="166" fontId="18" fillId="4" borderId="19" xfId="0" applyNumberFormat="1" applyFont="1" applyFill="1" applyBorder="1" applyAlignment="1">
      <alignment horizontal="right" vertical="center" indent="1"/>
    </xf>
    <xf numFmtId="166" fontId="18" fillId="4" borderId="20" xfId="0" applyNumberFormat="1" applyFont="1" applyFill="1" applyBorder="1" applyAlignment="1">
      <alignment horizontal="right" vertical="center" indent="1"/>
    </xf>
    <xf numFmtId="166" fontId="18" fillId="4" borderId="21" xfId="0" applyNumberFormat="1" applyFont="1" applyFill="1" applyBorder="1" applyAlignment="1">
      <alignment horizontal="right" vertical="center" indent="1"/>
    </xf>
    <xf numFmtId="165" fontId="18" fillId="4" borderId="14" xfId="0" applyNumberFormat="1" applyFont="1" applyFill="1" applyBorder="1" applyAlignment="1">
      <alignment horizontal="right" vertical="center" indent="1"/>
    </xf>
    <xf numFmtId="165" fontId="8" fillId="4" borderId="15" xfId="0" applyNumberFormat="1" applyFont="1" applyFill="1" applyBorder="1" applyAlignment="1">
      <alignment horizontal="right" vertical="center" indent="1"/>
    </xf>
    <xf numFmtId="165" fontId="8" fillId="4" borderId="16" xfId="0" applyNumberFormat="1" applyFont="1" applyFill="1" applyBorder="1" applyAlignment="1">
      <alignment horizontal="right" vertical="center" indent="1"/>
    </xf>
    <xf numFmtId="165" fontId="8" fillId="4" borderId="19" xfId="0" applyNumberFormat="1" applyFont="1" applyFill="1" applyBorder="1" applyAlignment="1">
      <alignment horizontal="right" vertical="center" indent="1"/>
    </xf>
    <xf numFmtId="165" fontId="8" fillId="4" borderId="20" xfId="0" applyNumberFormat="1" applyFont="1" applyFill="1" applyBorder="1" applyAlignment="1">
      <alignment horizontal="right" vertical="center" indent="1"/>
    </xf>
    <xf numFmtId="165" fontId="8" fillId="4" borderId="21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center"/>
    </xf>
    <xf numFmtId="0" fontId="22" fillId="0" borderId="14" xfId="0" applyFont="1" applyBorder="1"/>
    <xf numFmtId="165" fontId="18" fillId="4" borderId="15" xfId="0" applyNumberFormat="1" applyFont="1" applyFill="1" applyBorder="1" applyAlignment="1">
      <alignment horizontal="right" vertical="center" indent="1"/>
    </xf>
    <xf numFmtId="165" fontId="18" fillId="4" borderId="16" xfId="0" applyNumberFormat="1" applyFont="1" applyFill="1" applyBorder="1" applyAlignment="1">
      <alignment horizontal="right" vertical="center" indent="1"/>
    </xf>
    <xf numFmtId="165" fontId="18" fillId="4" borderId="19" xfId="0" applyNumberFormat="1" applyFont="1" applyFill="1" applyBorder="1" applyAlignment="1">
      <alignment horizontal="right" vertical="center" indent="1"/>
    </xf>
    <xf numFmtId="165" fontId="18" fillId="4" borderId="20" xfId="0" applyNumberFormat="1" applyFont="1" applyFill="1" applyBorder="1" applyAlignment="1">
      <alignment horizontal="right" vertical="center" indent="1"/>
    </xf>
    <xf numFmtId="165" fontId="18" fillId="4" borderId="21" xfId="0" applyNumberFormat="1" applyFont="1" applyFill="1" applyBorder="1" applyAlignment="1">
      <alignment horizontal="right" vertical="center" indent="1"/>
    </xf>
    <xf numFmtId="1" fontId="20" fillId="4" borderId="13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wrapText="1"/>
    </xf>
    <xf numFmtId="0" fontId="20" fillId="2" borderId="36" xfId="0" applyFont="1" applyFill="1" applyBorder="1" applyProtection="1">
      <protection locked="0"/>
    </xf>
    <xf numFmtId="0" fontId="0" fillId="2" borderId="36" xfId="0" applyFill="1" applyBorder="1" applyProtection="1">
      <protection locked="0"/>
    </xf>
    <xf numFmtId="1" fontId="18" fillId="2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6" xfId="0" applyNumberFormat="1" applyFont="1" applyFill="1" applyBorder="1" applyAlignment="1" applyProtection="1">
      <alignment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3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23" fillId="0" borderId="36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14" fontId="54" fillId="5" borderId="0" xfId="0" applyNumberFormat="1" applyFont="1" applyFill="1" applyAlignment="1" applyProtection="1">
      <alignment horizontal="center" vertical="center"/>
      <protection locked="0"/>
    </xf>
    <xf numFmtId="14" fontId="92" fillId="5" borderId="0" xfId="0" applyNumberFormat="1" applyFont="1" applyFill="1" applyAlignment="1" applyProtection="1">
      <alignment horizontal="center" vertical="center"/>
      <protection locked="0"/>
    </xf>
    <xf numFmtId="14" fontId="92" fillId="5" borderId="13" xfId="0" applyNumberFormat="1" applyFont="1" applyFill="1" applyBorder="1" applyAlignment="1" applyProtection="1">
      <alignment horizontal="center" vertical="center"/>
      <protection locked="0"/>
    </xf>
    <xf numFmtId="1" fontId="21" fillId="4" borderId="0" xfId="0" applyNumberFormat="1" applyFont="1" applyFill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3" fontId="0" fillId="2" borderId="0" xfId="0" applyNumberFormat="1" applyFill="1" applyAlignment="1" applyProtection="1">
      <alignment horizontal="center" vertical="center"/>
      <protection locked="0"/>
    </xf>
    <xf numFmtId="3" fontId="0" fillId="2" borderId="13" xfId="0" applyNumberFormat="1" applyFill="1" applyBorder="1" applyAlignment="1" applyProtection="1">
      <alignment horizontal="center" vertical="center"/>
      <protection locked="0"/>
    </xf>
    <xf numFmtId="0" fontId="57" fillId="0" borderId="0" xfId="0" applyFont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56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0" borderId="9" xfId="0" applyFont="1" applyBorder="1"/>
    <xf numFmtId="14" fontId="20" fillId="2" borderId="0" xfId="0" applyNumberFormat="1" applyFont="1" applyFill="1" applyAlignment="1" applyProtection="1">
      <alignment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Font="1" applyAlignment="1">
      <alignment horizontal="center" vertical="center" textRotation="180"/>
    </xf>
    <xf numFmtId="0" fontId="23" fillId="9" borderId="0" xfId="0" applyFont="1" applyFill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14" fontId="23" fillId="8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FFCC"/>
      <color rgb="FFCFEB43"/>
      <color rgb="FFCCFF33"/>
      <color rgb="FFBCD13F"/>
      <color rgb="FFE4E76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41</xdr:row>
      <xdr:rowOff>15240</xdr:rowOff>
    </xdr:from>
    <xdr:to>
      <xdr:col>12</xdr:col>
      <xdr:colOff>442233</xdr:colOff>
      <xdr:row>57</xdr:row>
      <xdr:rowOff>103909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072" y="6544195"/>
          <a:ext cx="9450161" cy="2582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2000">
              <a:latin typeface="Arial" panose="020B0604020202020204" pitchFamily="34" charset="0"/>
              <a:cs typeface="Arial" panose="020B0604020202020204" pitchFamily="34" charset="0"/>
            </a:rPr>
            <a:t>- alle Formulare</a:t>
          </a:r>
        </a:p>
        <a:p>
          <a:r>
            <a:rPr lang="de-DE" sz="2000">
              <a:latin typeface="Arial" panose="020B0604020202020204" pitchFamily="34" charset="0"/>
              <a:cs typeface="Arial" panose="020B0604020202020204" pitchFamily="34" charset="0"/>
            </a:rPr>
            <a:t>- alle Anschriften</a:t>
          </a:r>
        </a:p>
        <a:p>
          <a:r>
            <a:rPr lang="de-DE" sz="2000">
              <a:latin typeface="Arial" panose="020B0604020202020204" pitchFamily="34" charset="0"/>
              <a:cs typeface="Arial" panose="020B0604020202020204" pitchFamily="34" charset="0"/>
            </a:rPr>
            <a:t>- automatisierte Berechnungen</a:t>
          </a:r>
        </a:p>
        <a:p>
          <a:r>
            <a:rPr lang="de-DE" sz="2000">
              <a:latin typeface="Arial" panose="020B0604020202020204" pitchFamily="34" charset="0"/>
              <a:cs typeface="Arial" panose="020B0604020202020204" pitchFamily="34" charset="0"/>
            </a:rPr>
            <a:t>- einfacher Ausdruck</a:t>
          </a:r>
        </a:p>
        <a:p>
          <a:endParaRPr lang="de-DE" sz="2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800" b="1" i="1">
              <a:latin typeface="Arial" panose="020B0604020202020204" pitchFamily="34" charset="0"/>
              <a:cs typeface="Arial" panose="020B0604020202020204" pitchFamily="34" charset="0"/>
            </a:rPr>
            <a:t>* sichere Anwendung dieser Datei nur mit Microsoft-Excel möglich!</a:t>
          </a:r>
        </a:p>
      </xdr:txBody>
    </xdr:sp>
    <xdr:clientData/>
  </xdr:twoCellAnchor>
  <xdr:twoCellAnchor>
    <xdr:from>
      <xdr:col>0</xdr:col>
      <xdr:colOff>97971</xdr:colOff>
      <xdr:row>59</xdr:row>
      <xdr:rowOff>10885</xdr:rowOff>
    </xdr:from>
    <xdr:to>
      <xdr:col>6</xdr:col>
      <xdr:colOff>163286</xdr:colOff>
      <xdr:row>60</xdr:row>
      <xdr:rowOff>97971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7971" y="10428514"/>
          <a:ext cx="4833258" cy="261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© Verband Bildung und Erziehung (VBE) Rheinland-Pfalz 2025</a:t>
          </a:r>
        </a:p>
      </xdr:txBody>
    </xdr:sp>
    <xdr:clientData/>
  </xdr:twoCellAnchor>
  <xdr:twoCellAnchor editAs="oneCell">
    <xdr:from>
      <xdr:col>0</xdr:col>
      <xdr:colOff>51027</xdr:colOff>
      <xdr:row>6</xdr:row>
      <xdr:rowOff>187098</xdr:rowOff>
    </xdr:from>
    <xdr:to>
      <xdr:col>12</xdr:col>
      <xdr:colOff>731384</xdr:colOff>
      <xdr:row>17</xdr:row>
      <xdr:rowOff>34281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7" y="1258661"/>
          <a:ext cx="9865178" cy="1769191"/>
        </a:xfrm>
        <a:prstGeom prst="rect">
          <a:avLst/>
        </a:prstGeom>
      </xdr:spPr>
    </xdr:pic>
    <xdr:clientData/>
  </xdr:twoCellAnchor>
  <xdr:twoCellAnchor editAs="oneCell">
    <xdr:from>
      <xdr:col>9</xdr:col>
      <xdr:colOff>357189</xdr:colOff>
      <xdr:row>0</xdr:row>
      <xdr:rowOff>34018</xdr:rowOff>
    </xdr:from>
    <xdr:to>
      <xdr:col>12</xdr:col>
      <xdr:colOff>715738</xdr:colOff>
      <xdr:row>5</xdr:row>
      <xdr:rowOff>101883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5805" y="34018"/>
          <a:ext cx="2654754" cy="918311"/>
        </a:xfrm>
        <a:prstGeom prst="rect">
          <a:avLst/>
        </a:prstGeom>
      </xdr:spPr>
    </xdr:pic>
    <xdr:clientData/>
  </xdr:twoCellAnchor>
  <xdr:twoCellAnchor>
    <xdr:from>
      <xdr:col>5</xdr:col>
      <xdr:colOff>606138</xdr:colOff>
      <xdr:row>34</xdr:row>
      <xdr:rowOff>86590</xdr:rowOff>
    </xdr:from>
    <xdr:to>
      <xdr:col>10</xdr:col>
      <xdr:colOff>138547</xdr:colOff>
      <xdr:row>39</xdr:row>
      <xdr:rowOff>51954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0740199">
          <a:off x="4416138" y="5818908"/>
          <a:ext cx="3342409" cy="744682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 b="1">
              <a:solidFill>
                <a:srgbClr val="FF0000"/>
              </a:solidFill>
            </a:rPr>
            <a:t>Für bis zu 150 Beschäftige !</a:t>
          </a:r>
        </a:p>
        <a:p>
          <a:r>
            <a:rPr lang="de-DE" sz="1800" b="1">
              <a:solidFill>
                <a:srgbClr val="FF0000"/>
              </a:solidFill>
            </a:rPr>
            <a:t>Für bis zu 120 Wahlberechtigte!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422275</xdr:colOff>
      <xdr:row>15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7000" cy="1905000"/>
        </a:xfrm>
        <a:prstGeom prst="rect">
          <a:avLst/>
        </a:prstGeom>
      </xdr:spPr>
    </xdr:pic>
    <xdr:clientData/>
  </xdr:twoCellAnchor>
  <xdr:twoCellAnchor editAs="oneCell">
    <xdr:from>
      <xdr:col>23</xdr:col>
      <xdr:colOff>114300</xdr:colOff>
      <xdr:row>74</xdr:row>
      <xdr:rowOff>120478</xdr:rowOff>
    </xdr:from>
    <xdr:to>
      <xdr:col>25</xdr:col>
      <xdr:colOff>198120</xdr:colOff>
      <xdr:row>77</xdr:row>
      <xdr:rowOff>60960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0480" y="8411038"/>
          <a:ext cx="739140" cy="306242"/>
        </a:xfrm>
        <a:prstGeom prst="rect">
          <a:avLst/>
        </a:prstGeom>
      </xdr:spPr>
    </xdr:pic>
    <xdr:clientData/>
  </xdr:twoCellAnchor>
  <xdr:twoCellAnchor editAs="oneCell">
    <xdr:from>
      <xdr:col>12</xdr:col>
      <xdr:colOff>167640</xdr:colOff>
      <xdr:row>69</xdr:row>
      <xdr:rowOff>3082</xdr:rowOff>
    </xdr:from>
    <xdr:to>
      <xdr:col>13</xdr:col>
      <xdr:colOff>30480</xdr:colOff>
      <xdr:row>70</xdr:row>
      <xdr:rowOff>60960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" y="7684042"/>
          <a:ext cx="190500" cy="179798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103</xdr:row>
      <xdr:rowOff>94891</xdr:rowOff>
    </xdr:from>
    <xdr:to>
      <xdr:col>12</xdr:col>
      <xdr:colOff>238125</xdr:colOff>
      <xdr:row>113</xdr:row>
      <xdr:rowOff>19051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2705991"/>
          <a:ext cx="3200400" cy="11624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</xdr:colOff>
      <xdr:row>107</xdr:row>
      <xdr:rowOff>43380</xdr:rowOff>
    </xdr:from>
    <xdr:to>
      <xdr:col>6</xdr:col>
      <xdr:colOff>763759</xdr:colOff>
      <xdr:row>110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59" y="17508420"/>
          <a:ext cx="725660" cy="703380"/>
        </a:xfrm>
        <a:prstGeom prst="rect">
          <a:avLst/>
        </a:prstGeom>
      </xdr:spPr>
    </xdr:pic>
    <xdr:clientData/>
  </xdr:twoCellAnchor>
  <xdr:twoCellAnchor editAs="oneCell">
    <xdr:from>
      <xdr:col>5</xdr:col>
      <xdr:colOff>441960</xdr:colOff>
      <xdr:row>117</xdr:row>
      <xdr:rowOff>24191</xdr:rowOff>
    </xdr:from>
    <xdr:to>
      <xdr:col>6</xdr:col>
      <xdr:colOff>784860</xdr:colOff>
      <xdr:row>120</xdr:row>
      <xdr:rowOff>63137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240" y="21078251"/>
          <a:ext cx="1173480" cy="633306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127</xdr:row>
      <xdr:rowOff>15240</xdr:rowOff>
    </xdr:from>
    <xdr:to>
      <xdr:col>6</xdr:col>
      <xdr:colOff>805543</xdr:colOff>
      <xdr:row>130</xdr:row>
      <xdr:rowOff>91440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3149560"/>
          <a:ext cx="790303" cy="670560"/>
        </a:xfrm>
        <a:prstGeom prst="rect">
          <a:avLst/>
        </a:prstGeom>
      </xdr:spPr>
    </xdr:pic>
    <xdr:clientData/>
  </xdr:twoCellAnchor>
  <xdr:twoCellAnchor editAs="oneCell">
    <xdr:from>
      <xdr:col>5</xdr:col>
      <xdr:colOff>807720</xdr:colOff>
      <xdr:row>137</xdr:row>
      <xdr:rowOff>22860</xdr:rowOff>
    </xdr:from>
    <xdr:to>
      <xdr:col>6</xdr:col>
      <xdr:colOff>802005</xdr:colOff>
      <xdr:row>141</xdr:row>
      <xdr:rowOff>24765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5214580"/>
          <a:ext cx="824865" cy="824865"/>
        </a:xfrm>
        <a:prstGeom prst="rect">
          <a:avLst/>
        </a:prstGeom>
      </xdr:spPr>
    </xdr:pic>
    <xdr:clientData/>
  </xdr:twoCellAnchor>
  <xdr:twoCellAnchor editAs="oneCell">
    <xdr:from>
      <xdr:col>5</xdr:col>
      <xdr:colOff>701040</xdr:colOff>
      <xdr:row>147</xdr:row>
      <xdr:rowOff>45720</xdr:rowOff>
    </xdr:from>
    <xdr:to>
      <xdr:col>6</xdr:col>
      <xdr:colOff>801043</xdr:colOff>
      <xdr:row>149</xdr:row>
      <xdr:rowOff>205740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6320" y="28094940"/>
          <a:ext cx="930583" cy="525780"/>
        </a:xfrm>
        <a:prstGeom prst="rect">
          <a:avLst/>
        </a:prstGeom>
      </xdr:spPr>
    </xdr:pic>
    <xdr:clientData/>
  </xdr:twoCellAnchor>
  <xdr:twoCellAnchor editAs="oneCell">
    <xdr:from>
      <xdr:col>5</xdr:col>
      <xdr:colOff>678995</xdr:colOff>
      <xdr:row>97</xdr:row>
      <xdr:rowOff>38100</xdr:rowOff>
    </xdr:from>
    <xdr:to>
      <xdr:col>6</xdr:col>
      <xdr:colOff>773274</xdr:colOff>
      <xdr:row>101</xdr:row>
      <xdr:rowOff>85725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020" y="18364200"/>
          <a:ext cx="903904" cy="885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76200</xdr:rowOff>
    </xdr:from>
    <xdr:to>
      <xdr:col>1</xdr:col>
      <xdr:colOff>320040</xdr:colOff>
      <xdr:row>62</xdr:row>
      <xdr:rowOff>22860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27660" y="6781800"/>
          <a:ext cx="320040" cy="3124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106680</xdr:colOff>
      <xdr:row>21</xdr:row>
      <xdr:rowOff>0</xdr:rowOff>
    </xdr:from>
    <xdr:to>
      <xdr:col>21</xdr:col>
      <xdr:colOff>198120</xdr:colOff>
      <xdr:row>23</xdr:row>
      <xdr:rowOff>114300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6659880" y="256032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114300</xdr:colOff>
      <xdr:row>24</xdr:row>
      <xdr:rowOff>0</xdr:rowOff>
    </xdr:from>
    <xdr:to>
      <xdr:col>21</xdr:col>
      <xdr:colOff>205740</xdr:colOff>
      <xdr:row>26</xdr:row>
      <xdr:rowOff>114300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/>
      </xdr:nvSpPr>
      <xdr:spPr>
        <a:xfrm>
          <a:off x="6667500" y="292608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114300</xdr:colOff>
      <xdr:row>27</xdr:row>
      <xdr:rowOff>0</xdr:rowOff>
    </xdr:from>
    <xdr:to>
      <xdr:col>21</xdr:col>
      <xdr:colOff>205740</xdr:colOff>
      <xdr:row>29</xdr:row>
      <xdr:rowOff>114300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/>
      </xdr:nvSpPr>
      <xdr:spPr>
        <a:xfrm>
          <a:off x="6667500" y="329184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114300</xdr:colOff>
      <xdr:row>30</xdr:row>
      <xdr:rowOff>0</xdr:rowOff>
    </xdr:from>
    <xdr:to>
      <xdr:col>21</xdr:col>
      <xdr:colOff>205740</xdr:colOff>
      <xdr:row>32</xdr:row>
      <xdr:rowOff>114300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/>
      </xdr:nvSpPr>
      <xdr:spPr>
        <a:xfrm>
          <a:off x="6667500" y="365760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114300</xdr:colOff>
      <xdr:row>33</xdr:row>
      <xdr:rowOff>0</xdr:rowOff>
    </xdr:from>
    <xdr:to>
      <xdr:col>21</xdr:col>
      <xdr:colOff>205740</xdr:colOff>
      <xdr:row>35</xdr:row>
      <xdr:rowOff>114300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/>
      </xdr:nvSpPr>
      <xdr:spPr>
        <a:xfrm>
          <a:off x="6667500" y="402336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106680</xdr:colOff>
      <xdr:row>36</xdr:row>
      <xdr:rowOff>0</xdr:rowOff>
    </xdr:from>
    <xdr:to>
      <xdr:col>21</xdr:col>
      <xdr:colOff>198120</xdr:colOff>
      <xdr:row>38</xdr:row>
      <xdr:rowOff>114300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SpPr/>
      </xdr:nvSpPr>
      <xdr:spPr>
        <a:xfrm>
          <a:off x="6659880" y="438912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114300</xdr:colOff>
      <xdr:row>39</xdr:row>
      <xdr:rowOff>0</xdr:rowOff>
    </xdr:from>
    <xdr:to>
      <xdr:col>21</xdr:col>
      <xdr:colOff>205740</xdr:colOff>
      <xdr:row>41</xdr:row>
      <xdr:rowOff>114300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SpPr/>
      </xdr:nvSpPr>
      <xdr:spPr>
        <a:xfrm>
          <a:off x="6667500" y="475488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137160</xdr:colOff>
      <xdr:row>42</xdr:row>
      <xdr:rowOff>0</xdr:rowOff>
    </xdr:from>
    <xdr:to>
      <xdr:col>21</xdr:col>
      <xdr:colOff>228600</xdr:colOff>
      <xdr:row>44</xdr:row>
      <xdr:rowOff>114300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/>
      </xdr:nvSpPr>
      <xdr:spPr>
        <a:xfrm>
          <a:off x="6690360" y="512064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129540</xdr:colOff>
      <xdr:row>45</xdr:row>
      <xdr:rowOff>0</xdr:rowOff>
    </xdr:from>
    <xdr:to>
      <xdr:col>21</xdr:col>
      <xdr:colOff>220980</xdr:colOff>
      <xdr:row>47</xdr:row>
      <xdr:rowOff>114300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SpPr/>
      </xdr:nvSpPr>
      <xdr:spPr>
        <a:xfrm>
          <a:off x="6682740" y="548640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137160</xdr:colOff>
      <xdr:row>48</xdr:row>
      <xdr:rowOff>0</xdr:rowOff>
    </xdr:from>
    <xdr:to>
      <xdr:col>21</xdr:col>
      <xdr:colOff>228600</xdr:colOff>
      <xdr:row>50</xdr:row>
      <xdr:rowOff>114300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SpPr/>
      </xdr:nvSpPr>
      <xdr:spPr>
        <a:xfrm>
          <a:off x="6690360" y="585216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137160</xdr:colOff>
      <xdr:row>51</xdr:row>
      <xdr:rowOff>0</xdr:rowOff>
    </xdr:from>
    <xdr:to>
      <xdr:col>21</xdr:col>
      <xdr:colOff>228600</xdr:colOff>
      <xdr:row>53</xdr:row>
      <xdr:rowOff>114300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SpPr/>
      </xdr:nvSpPr>
      <xdr:spPr>
        <a:xfrm>
          <a:off x="6690360" y="621792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137160</xdr:colOff>
      <xdr:row>54</xdr:row>
      <xdr:rowOff>0</xdr:rowOff>
    </xdr:from>
    <xdr:to>
      <xdr:col>21</xdr:col>
      <xdr:colOff>228600</xdr:colOff>
      <xdr:row>56</xdr:row>
      <xdr:rowOff>114300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SpPr/>
      </xdr:nvSpPr>
      <xdr:spPr>
        <a:xfrm>
          <a:off x="6690360" y="658368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137160</xdr:colOff>
      <xdr:row>57</xdr:row>
      <xdr:rowOff>0</xdr:rowOff>
    </xdr:from>
    <xdr:to>
      <xdr:col>21</xdr:col>
      <xdr:colOff>228600</xdr:colOff>
      <xdr:row>59</xdr:row>
      <xdr:rowOff>114300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SpPr/>
      </xdr:nvSpPr>
      <xdr:spPr>
        <a:xfrm>
          <a:off x="6690360" y="694944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144780</xdr:colOff>
      <xdr:row>60</xdr:row>
      <xdr:rowOff>0</xdr:rowOff>
    </xdr:from>
    <xdr:to>
      <xdr:col>21</xdr:col>
      <xdr:colOff>236220</xdr:colOff>
      <xdr:row>62</xdr:row>
      <xdr:rowOff>114300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1D00-000017000000}"/>
            </a:ext>
          </a:extLst>
        </xdr:cNvPr>
        <xdr:cNvSpPr/>
      </xdr:nvSpPr>
      <xdr:spPr>
        <a:xfrm>
          <a:off x="6697980" y="731520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21</xdr:row>
      <xdr:rowOff>0</xdr:rowOff>
    </xdr:from>
    <xdr:to>
      <xdr:col>21</xdr:col>
      <xdr:colOff>205740</xdr:colOff>
      <xdr:row>23</xdr:row>
      <xdr:rowOff>114300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6667500" y="256032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114300</xdr:colOff>
      <xdr:row>46</xdr:row>
      <xdr:rowOff>0</xdr:rowOff>
    </xdr:from>
    <xdr:to>
      <xdr:col>21</xdr:col>
      <xdr:colOff>205740</xdr:colOff>
      <xdr:row>48</xdr:row>
      <xdr:rowOff>114300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/>
      </xdr:nvSpPr>
      <xdr:spPr>
        <a:xfrm>
          <a:off x="6667500" y="256032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114300</xdr:colOff>
      <xdr:row>71</xdr:row>
      <xdr:rowOff>0</xdr:rowOff>
    </xdr:from>
    <xdr:to>
      <xdr:col>21</xdr:col>
      <xdr:colOff>205740</xdr:colOff>
      <xdr:row>73</xdr:row>
      <xdr:rowOff>114300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/>
      </xdr:nvSpPr>
      <xdr:spPr>
        <a:xfrm>
          <a:off x="6667500" y="2560320"/>
          <a:ext cx="41910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6" tint="0.39997558519241921"/>
  </sheetPr>
  <dimension ref="A1:N61"/>
  <sheetViews>
    <sheetView showGridLines="0" tabSelected="1" topLeftCell="A21" zoomScale="80" zoomScaleNormal="80" workbookViewId="0">
      <selection activeCell="I84" sqref="I84"/>
    </sheetView>
  </sheetViews>
  <sheetFormatPr baseColWidth="10" defaultRowHeight="13.2"/>
  <sheetData>
    <row r="1" spans="1:13">
      <c r="A1" s="207"/>
      <c r="B1" s="208"/>
      <c r="C1" s="208"/>
      <c r="D1" s="208"/>
      <c r="E1" s="227"/>
      <c r="F1" s="227"/>
      <c r="G1" s="227"/>
      <c r="H1" s="227"/>
      <c r="I1" s="227"/>
      <c r="J1" s="227"/>
      <c r="K1" s="227"/>
      <c r="L1" s="227"/>
      <c r="M1" s="228"/>
    </row>
    <row r="2" spans="1:13">
      <c r="A2" s="225"/>
      <c r="B2" s="226"/>
      <c r="C2" s="226"/>
      <c r="D2" s="200"/>
      <c r="E2" s="229"/>
      <c r="F2" s="229"/>
      <c r="G2" s="229"/>
      <c r="H2" s="229"/>
      <c r="I2" s="229"/>
      <c r="J2" s="229"/>
      <c r="K2" s="229"/>
      <c r="L2" s="229"/>
      <c r="M2" s="230"/>
    </row>
    <row r="3" spans="1:13">
      <c r="A3" s="225"/>
      <c r="B3" s="226"/>
      <c r="C3" s="226"/>
      <c r="D3" s="209"/>
      <c r="E3" s="229"/>
      <c r="F3" s="229"/>
      <c r="G3" s="229"/>
      <c r="H3" s="229"/>
      <c r="I3" s="229"/>
      <c r="J3" s="229"/>
      <c r="K3" s="229"/>
      <c r="L3" s="229"/>
      <c r="M3" s="230"/>
    </row>
    <row r="4" spans="1:13">
      <c r="A4" s="199"/>
      <c r="B4" s="200"/>
      <c r="C4" s="200"/>
      <c r="D4" s="200"/>
      <c r="E4" s="229"/>
      <c r="F4" s="229"/>
      <c r="G4" s="229"/>
      <c r="H4" s="229"/>
      <c r="I4" s="229"/>
      <c r="J4" s="229"/>
      <c r="K4" s="229"/>
      <c r="L4" s="229"/>
      <c r="M4" s="230"/>
    </row>
    <row r="5" spans="1:13">
      <c r="A5" s="199"/>
      <c r="B5" s="200"/>
      <c r="C5" s="200"/>
      <c r="D5" s="200"/>
      <c r="E5" s="229"/>
      <c r="F5" s="229"/>
      <c r="G5" s="229"/>
      <c r="H5" s="229"/>
      <c r="I5" s="229"/>
      <c r="J5" s="229"/>
      <c r="K5" s="229"/>
      <c r="L5" s="229"/>
      <c r="M5" s="230"/>
    </row>
    <row r="6" spans="1:13" ht="18" customHeight="1">
      <c r="A6" s="231" t="s">
        <v>417</v>
      </c>
      <c r="B6" s="232"/>
      <c r="C6" s="232"/>
      <c r="D6" s="232"/>
      <c r="E6" s="232"/>
      <c r="F6" s="233"/>
      <c r="G6" s="233"/>
      <c r="H6" s="233"/>
      <c r="I6" s="233"/>
      <c r="M6" s="4"/>
    </row>
    <row r="7" spans="1:13" ht="18" customHeight="1">
      <c r="A7" s="231"/>
      <c r="B7" s="232"/>
      <c r="C7" s="232"/>
      <c r="D7" s="232"/>
      <c r="E7" s="232"/>
      <c r="F7" s="233"/>
      <c r="G7" s="233"/>
      <c r="H7" s="233"/>
      <c r="I7" s="233"/>
      <c r="M7" s="4"/>
    </row>
    <row r="8" spans="1:13">
      <c r="A8" s="3"/>
      <c r="M8" s="4"/>
    </row>
    <row r="9" spans="1:13">
      <c r="A9" s="3"/>
      <c r="M9" s="4"/>
    </row>
    <row r="10" spans="1:13">
      <c r="A10" s="3"/>
      <c r="M10" s="4"/>
    </row>
    <row r="11" spans="1:13">
      <c r="A11" s="3"/>
      <c r="M11" s="4"/>
    </row>
    <row r="12" spans="1:13">
      <c r="A12" s="3"/>
      <c r="M12" s="4"/>
    </row>
    <row r="13" spans="1:13">
      <c r="A13" s="3"/>
      <c r="M13" s="4"/>
    </row>
    <row r="14" spans="1:13">
      <c r="A14" s="3"/>
      <c r="M14" s="4"/>
    </row>
    <row r="15" spans="1:13">
      <c r="A15" s="3"/>
      <c r="M15" s="4"/>
    </row>
    <row r="16" spans="1:13">
      <c r="A16" s="3"/>
      <c r="M16" s="4"/>
    </row>
    <row r="17" spans="1:13">
      <c r="A17" s="3"/>
      <c r="M17" s="4"/>
    </row>
    <row r="18" spans="1:13">
      <c r="A18" s="19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1"/>
    </row>
    <row r="19" spans="1:13">
      <c r="A19" s="199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1"/>
    </row>
    <row r="20" spans="1:13">
      <c r="A20" s="199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1"/>
    </row>
    <row r="21" spans="1:13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1"/>
    </row>
    <row r="22" spans="1:13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1"/>
    </row>
    <row r="23" spans="1:13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3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1"/>
    </row>
    <row r="25" spans="1:13" ht="13.2" customHeight="1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</row>
    <row r="26" spans="1:13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</row>
    <row r="27" spans="1:13" ht="35.4">
      <c r="A27" s="234" t="s">
        <v>510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00"/>
      <c r="L27" s="200"/>
      <c r="M27" s="201"/>
    </row>
    <row r="28" spans="1:13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/>
    </row>
    <row r="29" spans="1:13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</row>
    <row r="30" spans="1:13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</row>
    <row r="31" spans="1:13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1"/>
    </row>
    <row r="32" spans="1:13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1"/>
    </row>
    <row r="33" spans="1:13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1"/>
    </row>
    <row r="34" spans="1:13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1"/>
    </row>
    <row r="35" spans="1:13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1"/>
    </row>
    <row r="36" spans="1:13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1"/>
    </row>
    <row r="37" spans="1:13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1"/>
    </row>
    <row r="38" spans="1:13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1"/>
    </row>
    <row r="39" spans="1:13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1"/>
    </row>
    <row r="40" spans="1:13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1"/>
    </row>
    <row r="41" spans="1:13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1"/>
    </row>
    <row r="42" spans="1:13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1"/>
    </row>
    <row r="43" spans="1:13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1"/>
    </row>
    <row r="44" spans="1:13">
      <c r="A44" s="199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1"/>
    </row>
    <row r="45" spans="1:13">
      <c r="A45" s="199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1"/>
    </row>
    <row r="46" spans="1:13">
      <c r="A46" s="199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1"/>
    </row>
    <row r="47" spans="1:13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1"/>
    </row>
    <row r="48" spans="1:13">
      <c r="A48" s="199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1"/>
    </row>
    <row r="49" spans="1:14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1"/>
    </row>
    <row r="50" spans="1:14">
      <c r="A50" s="199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1"/>
    </row>
    <row r="51" spans="1:14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1"/>
    </row>
    <row r="52" spans="1:14">
      <c r="A52" s="199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1"/>
    </row>
    <row r="53" spans="1:14">
      <c r="A53" s="199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1"/>
    </row>
    <row r="54" spans="1:14">
      <c r="A54" s="199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1"/>
    </row>
    <row r="55" spans="1:14">
      <c r="A55" s="199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1"/>
    </row>
    <row r="56" spans="1:14">
      <c r="A56" s="199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</row>
    <row r="57" spans="1:14">
      <c r="A57" s="199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1"/>
    </row>
    <row r="58" spans="1:14">
      <c r="A58" s="199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1"/>
    </row>
    <row r="59" spans="1:14">
      <c r="A59" s="199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1"/>
    </row>
    <row r="60" spans="1:14" ht="13.8">
      <c r="A60" s="199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1"/>
      <c r="N60" s="192"/>
    </row>
    <row r="61" spans="1:14" ht="13.8" thickBot="1">
      <c r="A61" s="202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4"/>
    </row>
  </sheetData>
  <sheetProtection algorithmName="SHA-512" hashValue="1kupGx6jldwEsqx7o0rqwjxll04EpbVesjdZFBVZZq/hDqGP8My4mrRhlo+WDnnB0sORFYCPrEnp8Jn8aQWqXg==" saltValue="AWqYls2TMazouajC8S3rGw==" spinCount="100000" sheet="1" objects="1" selectLockedCells="1" selectUnlockedCells="1"/>
  <mergeCells count="4">
    <mergeCell ref="A2:C3"/>
    <mergeCell ref="E1:M5"/>
    <mergeCell ref="A6:I7"/>
    <mergeCell ref="A27:J27"/>
  </mergeCells>
  <pageMargins left="0.7" right="0.7" top="0.78740157499999996" bottom="0.78740157499999996" header="0.3" footer="0.3"/>
  <pageSetup paperSize="9"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BCD13F"/>
  </sheetPr>
  <dimension ref="A1:AD163"/>
  <sheetViews>
    <sheetView showGridLines="0" topLeftCell="A58" zoomScale="80" zoomScaleNormal="80" workbookViewId="0">
      <selection activeCell="M125" sqref="M125"/>
    </sheetView>
  </sheetViews>
  <sheetFormatPr baseColWidth="10" defaultRowHeight="13.2"/>
  <cols>
    <col min="1" max="26" width="4.6640625" customWidth="1"/>
    <col min="27" max="27" width="7.33203125" customWidth="1"/>
  </cols>
  <sheetData>
    <row r="1" spans="1:28" ht="10.199999999999999" customHeight="1">
      <c r="AB1" s="241" t="s">
        <v>413</v>
      </c>
    </row>
    <row r="2" spans="1:28" ht="10.199999999999999" customHeight="1">
      <c r="B2" s="73"/>
      <c r="C2" s="28"/>
      <c r="D2" s="29"/>
      <c r="E2" s="72"/>
      <c r="F2" s="36"/>
      <c r="G2" s="36"/>
      <c r="I2" s="72"/>
      <c r="J2" s="14"/>
      <c r="K2" s="14"/>
      <c r="L2" s="14"/>
      <c r="M2" s="14"/>
      <c r="N2" s="14"/>
      <c r="O2" s="14"/>
      <c r="P2" s="14"/>
      <c r="Q2" s="14"/>
      <c r="R2" s="14"/>
      <c r="S2" s="14"/>
      <c r="V2" s="76"/>
      <c r="W2" s="64"/>
      <c r="X2" s="64"/>
      <c r="Y2" s="64"/>
      <c r="AB2" s="241"/>
    </row>
    <row r="3" spans="1:28" ht="10.199999999999999" customHeight="1">
      <c r="B3" s="28"/>
      <c r="C3" s="28"/>
      <c r="E3" s="36"/>
      <c r="F3" s="36"/>
      <c r="G3" s="3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V3" s="64"/>
      <c r="W3" s="64"/>
      <c r="X3" s="64"/>
      <c r="Y3" s="64"/>
      <c r="AB3" s="241"/>
    </row>
    <row r="4" spans="1:28" ht="10.199999999999999" customHeight="1">
      <c r="B4" s="74"/>
      <c r="C4" s="74"/>
      <c r="D4" s="74"/>
      <c r="E4" s="59"/>
      <c r="F4" s="62"/>
      <c r="G4" s="62"/>
      <c r="I4" s="59"/>
      <c r="J4" s="62"/>
      <c r="K4" s="62"/>
      <c r="L4" s="62"/>
      <c r="M4" s="62"/>
      <c r="N4" s="62"/>
      <c r="O4" s="62"/>
      <c r="P4" s="62"/>
      <c r="Q4" s="62"/>
      <c r="R4" s="62"/>
      <c r="S4" s="62"/>
      <c r="AB4" s="241"/>
    </row>
    <row r="5" spans="1:28" ht="10.199999999999999" customHeight="1">
      <c r="AB5" s="241"/>
    </row>
    <row r="6" spans="1:28" ht="9.6" customHeight="1">
      <c r="AB6" s="241"/>
    </row>
    <row r="7" spans="1:28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B7" s="241"/>
    </row>
    <row r="8" spans="1:28" ht="10.199999999999999" customHeigh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32"/>
      <c r="AB8" s="241"/>
    </row>
    <row r="9" spans="1:28" ht="10.199999999999999" customHeight="1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33"/>
      <c r="AB9" s="241"/>
    </row>
    <row r="10" spans="1:28" ht="10.199999999999999" customHeigh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33"/>
      <c r="AB10" s="241"/>
    </row>
    <row r="11" spans="1:28" ht="10.199999999999999" customHeight="1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AB11" s="241"/>
    </row>
    <row r="12" spans="1:28" ht="10.199999999999999" customHeight="1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AB12" s="241"/>
    </row>
    <row r="13" spans="1:28" ht="10.199999999999999" customHeight="1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AB13" s="241"/>
    </row>
    <row r="14" spans="1:28" ht="10.199999999999999" customHeight="1">
      <c r="AB14" s="241"/>
    </row>
    <row r="15" spans="1:28" ht="10.199999999999999" customHeight="1">
      <c r="A15" s="14"/>
      <c r="B15" s="34"/>
      <c r="C15" s="66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B15" s="241"/>
    </row>
    <row r="16" spans="1:28" ht="10.199999999999999" customHeight="1">
      <c r="A16" s="14"/>
      <c r="B16" s="3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B16" s="241"/>
    </row>
    <row r="17" spans="1:28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B17" s="241"/>
    </row>
    <row r="18" spans="1:28" ht="10.199999999999999" customHeight="1">
      <c r="A18" s="35"/>
      <c r="B18" s="36"/>
      <c r="C18" s="82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B18" s="241"/>
    </row>
    <row r="19" spans="1:28" ht="10.199999999999999" customHeight="1">
      <c r="A19" s="35"/>
      <c r="B19" s="236" t="s">
        <v>24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36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B19" s="241"/>
    </row>
    <row r="20" spans="1:28" ht="10.199999999999999" customHeight="1">
      <c r="A20" s="35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B20" s="241"/>
    </row>
    <row r="21" spans="1:28" ht="10.199999999999999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B21" s="241"/>
    </row>
    <row r="22" spans="1:28" ht="10.199999999999999" customHeight="1">
      <c r="A22" s="35"/>
      <c r="C22" s="239" t="s">
        <v>418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41"/>
    </row>
    <row r="23" spans="1:28" ht="10.199999999999999" customHeight="1">
      <c r="A23" s="35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41"/>
    </row>
    <row r="24" spans="1:28" ht="10.199999999999999" customHeight="1">
      <c r="A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41"/>
    </row>
    <row r="25" spans="1:28" ht="10.199999999999999" customHeight="1">
      <c r="A25" s="35"/>
      <c r="C25" s="239" t="s">
        <v>419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41"/>
    </row>
    <row r="26" spans="1:28" ht="10.199999999999999" customHeight="1">
      <c r="A26" s="35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41"/>
    </row>
    <row r="27" spans="1:28" ht="10.199999999999999" customHeight="1">
      <c r="A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241"/>
    </row>
    <row r="28" spans="1:28" ht="10.199999999999999" customHeight="1">
      <c r="A28" s="35"/>
      <c r="C28" s="239" t="s">
        <v>420</v>
      </c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41"/>
    </row>
    <row r="29" spans="1:28" ht="10.199999999999999" customHeight="1">
      <c r="A29" s="35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41"/>
    </row>
    <row r="30" spans="1:28" ht="10.199999999999999" customHeight="1">
      <c r="A30" s="35"/>
      <c r="C30" s="36"/>
      <c r="D30" s="139"/>
      <c r="E30" s="139"/>
      <c r="F30" s="139"/>
      <c r="G30" s="139"/>
      <c r="H30" s="139"/>
      <c r="I30" s="139"/>
      <c r="J30" s="36"/>
      <c r="K30" s="36"/>
      <c r="L30" s="36"/>
      <c r="M30" s="37"/>
      <c r="N30" s="36"/>
      <c r="O30" s="76"/>
      <c r="P30" s="36"/>
      <c r="Q30" s="36"/>
      <c r="R30" s="36"/>
      <c r="S30" s="36"/>
      <c r="T30" s="36"/>
      <c r="U30" s="36"/>
      <c r="V30" s="36"/>
      <c r="W30" s="36"/>
      <c r="X30" s="55"/>
      <c r="Y30" s="36"/>
      <c r="Z30" s="36"/>
      <c r="AA30" s="36"/>
      <c r="AB30" s="241"/>
    </row>
    <row r="31" spans="1:28" ht="10.199999999999999" customHeight="1">
      <c r="A31" s="35"/>
      <c r="C31" s="239" t="s">
        <v>421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41"/>
    </row>
    <row r="32" spans="1:28" ht="10.199999999999999" customHeight="1">
      <c r="A32" s="35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41"/>
    </row>
    <row r="33" spans="1:29" ht="10.199999999999999" customHeight="1">
      <c r="A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41"/>
    </row>
    <row r="34" spans="1:29" ht="10.199999999999999" customHeight="1">
      <c r="A34" s="35"/>
      <c r="C34" s="239" t="s">
        <v>422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41"/>
    </row>
    <row r="35" spans="1:29" ht="10.199999999999999" customHeight="1">
      <c r="A35" s="35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41"/>
      <c r="AC35" s="17"/>
    </row>
    <row r="36" spans="1:29" ht="10.199999999999999" customHeight="1">
      <c r="A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41"/>
      <c r="AC36" s="17"/>
    </row>
    <row r="37" spans="1:29" ht="10.199999999999999" customHeight="1">
      <c r="A37" s="35"/>
      <c r="C37" s="238" t="s">
        <v>424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36"/>
      <c r="AB37" s="241"/>
      <c r="AC37" s="17"/>
    </row>
    <row r="38" spans="1:29" ht="10.199999999999999" customHeight="1">
      <c r="A38" s="35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B38" s="241"/>
      <c r="AC38" s="17"/>
    </row>
    <row r="39" spans="1:29" ht="10.199999999999999" customHeight="1">
      <c r="A39" s="35"/>
      <c r="AB39" s="241"/>
      <c r="AC39" s="17"/>
    </row>
    <row r="40" spans="1:29" ht="10.199999999999999" customHeight="1">
      <c r="A40" s="35"/>
      <c r="B40" s="237" t="s">
        <v>288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41"/>
    </row>
    <row r="41" spans="1:29" ht="10.199999999999999" customHeight="1">
      <c r="A41" s="35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41"/>
    </row>
    <row r="42" spans="1:29" ht="10.199999999999999" customHeight="1">
      <c r="A42" s="35"/>
      <c r="AB42" s="241"/>
    </row>
    <row r="43" spans="1:29" ht="10.199999999999999" customHeight="1">
      <c r="A43" s="35"/>
      <c r="B43" s="89"/>
      <c r="C43" s="238" t="s">
        <v>290</v>
      </c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41"/>
    </row>
    <row r="44" spans="1:29" ht="10.199999999999999" customHeight="1">
      <c r="A44" s="35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41"/>
    </row>
    <row r="45" spans="1:29" ht="10.199999999999999" customHeight="1">
      <c r="A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241"/>
    </row>
    <row r="46" spans="1:29" ht="10.199999999999999" customHeight="1">
      <c r="A46" s="35"/>
      <c r="C46" s="238" t="s">
        <v>423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41"/>
    </row>
    <row r="47" spans="1:29" ht="10.199999999999999" customHeight="1">
      <c r="A47" s="35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41"/>
    </row>
    <row r="48" spans="1:29" ht="10.199999999999999" customHeight="1">
      <c r="A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241"/>
    </row>
    <row r="49" spans="1:28" ht="10.199999999999999" customHeight="1">
      <c r="A49" s="35"/>
      <c r="C49" s="239" t="s">
        <v>289</v>
      </c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41"/>
    </row>
    <row r="50" spans="1:28" ht="10.199999999999999" customHeight="1">
      <c r="A50" s="35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41"/>
    </row>
    <row r="51" spans="1:28" ht="10.199999999999999" customHeight="1">
      <c r="A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241"/>
    </row>
    <row r="52" spans="1:28" ht="10.199999999999999" customHeight="1">
      <c r="A52" s="35"/>
      <c r="C52" s="239" t="s">
        <v>511</v>
      </c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41"/>
    </row>
    <row r="53" spans="1:28" ht="10.199999999999999" customHeight="1">
      <c r="A53" s="35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41"/>
    </row>
    <row r="54" spans="1:28" ht="10.199999999999999" customHeight="1">
      <c r="A54" s="35"/>
      <c r="B54" s="36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241"/>
    </row>
    <row r="55" spans="1:28" ht="10.199999999999999" customHeight="1">
      <c r="A55" s="35"/>
      <c r="B55" s="36"/>
      <c r="C55" s="242" t="s">
        <v>512</v>
      </c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50"/>
      <c r="AB55" s="241"/>
    </row>
    <row r="56" spans="1:28" ht="10.199999999999999" customHeight="1">
      <c r="A56" s="35"/>
      <c r="B56" s="36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B56" s="241"/>
    </row>
    <row r="57" spans="1:28" ht="10.199999999999999" customHeight="1">
      <c r="A57" s="35"/>
      <c r="B57" s="36"/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9"/>
      <c r="R57" s="36"/>
      <c r="S57" s="36"/>
      <c r="T57" s="193"/>
      <c r="U57" s="56"/>
      <c r="V57" s="56"/>
      <c r="W57" s="49"/>
      <c r="X57" s="49"/>
      <c r="Y57" s="36"/>
      <c r="Z57" s="14"/>
      <c r="AB57" s="241"/>
    </row>
    <row r="58" spans="1:28" ht="10.199999999999999" customHeight="1">
      <c r="A58" s="35"/>
      <c r="B58" s="36"/>
      <c r="C58" s="243" t="s">
        <v>513</v>
      </c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1"/>
    </row>
    <row r="59" spans="1:28" ht="10.199999999999999" customHeight="1">
      <c r="A59" s="35"/>
      <c r="B59" s="36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1"/>
    </row>
    <row r="60" spans="1:28" ht="10.199999999999999" customHeight="1">
      <c r="A60" s="35"/>
      <c r="B60" s="36"/>
      <c r="AB60" s="241"/>
    </row>
    <row r="61" spans="1:28" ht="10.199999999999999" customHeight="1">
      <c r="A61" s="35"/>
      <c r="B61" s="36"/>
      <c r="C61" s="242" t="s">
        <v>514</v>
      </c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1"/>
    </row>
    <row r="62" spans="1:28" ht="10.199999999999999" customHeight="1">
      <c r="A62" s="35"/>
      <c r="B62" s="36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1"/>
    </row>
    <row r="63" spans="1:28" ht="10.199999999999999" customHeight="1">
      <c r="A63" s="35"/>
      <c r="B63" s="36"/>
      <c r="AB63" s="241"/>
    </row>
    <row r="64" spans="1:28" ht="10.199999999999999" customHeight="1">
      <c r="A64" s="35"/>
      <c r="B64" s="36"/>
      <c r="C64" s="243" t="s">
        <v>469</v>
      </c>
      <c r="D64" s="243"/>
      <c r="E64" s="243"/>
      <c r="F64" s="243"/>
      <c r="G64" s="243"/>
      <c r="H64" s="243"/>
      <c r="I64" s="243"/>
      <c r="J64" s="245"/>
      <c r="K64" s="246"/>
      <c r="L64" s="247"/>
      <c r="M64" s="248"/>
      <c r="N64" s="252" t="s">
        <v>310</v>
      </c>
      <c r="O64" s="238" t="s">
        <v>357</v>
      </c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B64" s="241"/>
    </row>
    <row r="65" spans="1:28" ht="10.199999999999999" customHeight="1">
      <c r="A65" s="35"/>
      <c r="B65" s="36"/>
      <c r="C65" s="243"/>
      <c r="D65" s="243"/>
      <c r="E65" s="243"/>
      <c r="F65" s="243"/>
      <c r="G65" s="243"/>
      <c r="H65" s="243"/>
      <c r="I65" s="243"/>
      <c r="J65" s="245"/>
      <c r="K65" s="249"/>
      <c r="L65" s="250"/>
      <c r="M65" s="251"/>
      <c r="N65" s="252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B65" s="241"/>
    </row>
    <row r="66" spans="1:28" ht="10.199999999999999" customHeight="1">
      <c r="A66" s="35"/>
      <c r="B66" s="36"/>
      <c r="AB66" s="241"/>
    </row>
    <row r="67" spans="1:28" ht="10.199999999999999" customHeight="1">
      <c r="A67" s="35"/>
      <c r="B67" s="36"/>
      <c r="C67" s="50"/>
      <c r="K67" s="253"/>
      <c r="L67" s="254"/>
      <c r="M67" s="255"/>
      <c r="N67" s="252" t="s">
        <v>310</v>
      </c>
      <c r="O67" s="238" t="s">
        <v>358</v>
      </c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B67" s="241"/>
    </row>
    <row r="68" spans="1:28" ht="10.199999999999999" customHeight="1">
      <c r="A68" s="35"/>
      <c r="B68" s="36"/>
      <c r="K68" s="256"/>
      <c r="L68" s="257"/>
      <c r="M68" s="258"/>
      <c r="N68" s="252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B68" s="241"/>
    </row>
    <row r="69" spans="1:28" ht="10.199999999999999" customHeight="1">
      <c r="A69" s="35"/>
      <c r="B69" s="36"/>
      <c r="AB69" s="241"/>
    </row>
    <row r="70" spans="1:28" ht="10.199999999999999" customHeight="1">
      <c r="A70" s="35"/>
      <c r="B70" s="36"/>
      <c r="C70" s="50"/>
      <c r="D70" s="50"/>
      <c r="E70" s="50"/>
      <c r="F70" s="50"/>
      <c r="G70" s="50"/>
      <c r="H70" s="50"/>
      <c r="I70" s="50"/>
      <c r="J70" s="142"/>
      <c r="K70" s="246"/>
      <c r="L70" s="247"/>
      <c r="M70" s="248"/>
      <c r="N70" s="252" t="s">
        <v>310</v>
      </c>
      <c r="O70" s="238" t="s">
        <v>359</v>
      </c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B70" s="241"/>
    </row>
    <row r="71" spans="1:28" ht="10.199999999999999" customHeight="1">
      <c r="A71" s="35"/>
      <c r="B71" s="36"/>
      <c r="C71" s="50"/>
      <c r="D71" s="50"/>
      <c r="E71" s="50"/>
      <c r="F71" s="50"/>
      <c r="G71" s="50"/>
      <c r="H71" s="50"/>
      <c r="I71" s="50"/>
      <c r="J71" s="50"/>
      <c r="K71" s="249"/>
      <c r="L71" s="250"/>
      <c r="M71" s="251"/>
      <c r="N71" s="252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B71" s="241"/>
    </row>
    <row r="72" spans="1:28" ht="10.199999999999999" customHeight="1">
      <c r="A72" s="35"/>
      <c r="B72" s="36"/>
      <c r="AB72" s="241"/>
    </row>
    <row r="73" spans="1:28" ht="10.199999999999999" customHeight="1">
      <c r="A73" s="35"/>
      <c r="B73" s="36"/>
      <c r="C73" s="244" t="s">
        <v>316</v>
      </c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B73" s="241"/>
    </row>
    <row r="74" spans="1:28" ht="10.199999999999999" customHeight="1">
      <c r="A74" s="35"/>
      <c r="B74" s="36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B74" s="241"/>
    </row>
    <row r="75" spans="1:28" ht="10.199999999999999" customHeight="1">
      <c r="A75" s="35"/>
      <c r="B75" s="36"/>
      <c r="AB75" s="241"/>
    </row>
    <row r="76" spans="1:28" ht="10.199999999999999" customHeight="1">
      <c r="A76" s="35"/>
      <c r="B76" s="36"/>
      <c r="C76" s="239" t="s">
        <v>311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141"/>
      <c r="AB76" s="241"/>
    </row>
    <row r="77" spans="1:28" ht="10.199999999999999" customHeight="1">
      <c r="A77" s="35"/>
      <c r="B77" s="36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AB77" s="241"/>
    </row>
    <row r="78" spans="1:28" ht="10.199999999999999" customHeight="1">
      <c r="A78" s="35"/>
      <c r="B78" s="36"/>
      <c r="AB78" s="241"/>
    </row>
    <row r="79" spans="1:28" ht="9.6" customHeight="1">
      <c r="A79" s="35"/>
      <c r="B79" s="36"/>
      <c r="C79" s="243" t="s">
        <v>521</v>
      </c>
      <c r="D79" s="243"/>
      <c r="E79" s="243"/>
      <c r="F79" s="243"/>
      <c r="G79" s="243"/>
      <c r="H79" s="243"/>
      <c r="I79" s="243"/>
      <c r="J79" s="243"/>
      <c r="K79" s="243"/>
      <c r="L79" s="243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B79" s="241"/>
    </row>
    <row r="80" spans="1:28" ht="10.199999999999999" customHeight="1">
      <c r="A80" s="35"/>
      <c r="B80" s="36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B80" s="241"/>
    </row>
    <row r="81" spans="1:28" ht="10.199999999999999" customHeight="1">
      <c r="A81" s="35"/>
      <c r="B81" s="36"/>
      <c r="M81" s="140"/>
      <c r="N81" s="140"/>
      <c r="O81" s="65"/>
      <c r="P81" s="65"/>
      <c r="Q81" s="140"/>
      <c r="R81" s="140"/>
      <c r="S81" s="48"/>
      <c r="T81" s="48"/>
      <c r="U81" s="48"/>
      <c r="V81" s="48"/>
      <c r="W81" s="48"/>
      <c r="X81" s="48"/>
      <c r="Y81" s="48"/>
      <c r="Z81" s="48"/>
      <c r="AB81" s="241"/>
    </row>
    <row r="82" spans="1:28" ht="10.199999999999999" customHeight="1">
      <c r="A82" s="35"/>
      <c r="B82" s="36"/>
      <c r="AB82" s="241"/>
    </row>
    <row r="83" spans="1:28" ht="10.199999999999999" customHeight="1">
      <c r="A83" s="35"/>
      <c r="B83" s="36"/>
      <c r="C83" s="244" t="s">
        <v>292</v>
      </c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1"/>
    </row>
    <row r="84" spans="1:28" ht="10.199999999999999" customHeight="1">
      <c r="A84" s="35"/>
      <c r="B84" s="36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1"/>
    </row>
    <row r="85" spans="1:28" ht="10.199999999999999" customHeight="1">
      <c r="A85" s="35"/>
      <c r="B85" s="36"/>
      <c r="AB85" s="241"/>
    </row>
    <row r="86" spans="1:28" ht="10.199999999999999" customHeight="1">
      <c r="A86" s="35"/>
      <c r="B86" s="36"/>
      <c r="D86" s="16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4"/>
      <c r="AB86" s="241"/>
    </row>
    <row r="87" spans="1:28" ht="10.199999999999999" customHeight="1">
      <c r="A87" s="35"/>
      <c r="B87" s="54"/>
      <c r="C87" s="243" t="s">
        <v>425</v>
      </c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1"/>
    </row>
    <row r="88" spans="1:28" ht="10.199999999999999" customHeight="1">
      <c r="A88" s="35"/>
      <c r="B88" s="54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1"/>
    </row>
    <row r="89" spans="1:28" ht="10.199999999999999" customHeight="1">
      <c r="A89" s="35"/>
      <c r="B89" s="54"/>
      <c r="AB89" s="241"/>
    </row>
    <row r="90" spans="1:28" ht="10.199999999999999" customHeight="1">
      <c r="A90" s="35"/>
      <c r="B90" s="54"/>
      <c r="C90" s="243" t="s">
        <v>293</v>
      </c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1"/>
    </row>
    <row r="91" spans="1:28" ht="10.199999999999999" customHeight="1">
      <c r="A91" s="35"/>
      <c r="B91" s="54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1"/>
    </row>
    <row r="92" spans="1:28" ht="10.199999999999999" customHeight="1">
      <c r="A92" s="35"/>
      <c r="B92" s="54"/>
      <c r="AB92" s="241"/>
    </row>
    <row r="93" spans="1:28" ht="10.199999999999999" customHeight="1">
      <c r="A93" s="35"/>
      <c r="B93" s="36"/>
      <c r="C93" s="242" t="s">
        <v>515</v>
      </c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1"/>
    </row>
    <row r="94" spans="1:28" ht="10.199999999999999" customHeight="1">
      <c r="A94" s="35"/>
      <c r="B94" s="36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1"/>
    </row>
    <row r="95" spans="1:28" ht="10.199999999999999" customHeight="1">
      <c r="A95" s="35"/>
      <c r="B95" s="36"/>
      <c r="AB95" s="241"/>
    </row>
    <row r="96" spans="1:28" ht="10.199999999999999" customHeight="1">
      <c r="A96" s="35"/>
      <c r="B96" s="36"/>
      <c r="C96" s="260" t="s">
        <v>500</v>
      </c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40"/>
      <c r="S96" s="240"/>
      <c r="T96" s="240"/>
      <c r="U96" s="240"/>
      <c r="V96" s="240"/>
      <c r="W96" s="240"/>
      <c r="X96" s="240"/>
      <c r="AB96" s="241"/>
    </row>
    <row r="97" spans="1:28" ht="10.199999999999999" customHeight="1">
      <c r="A97" s="35"/>
      <c r="B97" s="36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40"/>
      <c r="S97" s="240"/>
      <c r="T97" s="240"/>
      <c r="U97" s="240"/>
      <c r="V97" s="240"/>
      <c r="W97" s="240"/>
      <c r="X97" s="240"/>
      <c r="Z97" s="14"/>
      <c r="AB97" s="241"/>
    </row>
    <row r="98" spans="1:28" ht="10.199999999999999" customHeight="1">
      <c r="A98" s="35"/>
      <c r="B98" s="36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Z98" s="14"/>
      <c r="AB98" s="241"/>
    </row>
    <row r="99" spans="1:28" ht="10.199999999999999" customHeight="1">
      <c r="A99" s="35"/>
      <c r="B99" s="36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1"/>
    </row>
    <row r="100" spans="1:28" ht="10.199999999999999" customHeight="1">
      <c r="A100" s="35"/>
      <c r="B100" s="36"/>
      <c r="C100" s="49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9"/>
      <c r="R100" s="36"/>
      <c r="S100" s="36"/>
      <c r="T100" s="193"/>
      <c r="U100" s="56"/>
      <c r="V100" s="56"/>
      <c r="W100" s="49"/>
      <c r="X100" s="49"/>
      <c r="Y100" s="36"/>
      <c r="Z100" s="14"/>
      <c r="AB100" s="241"/>
    </row>
    <row r="101" spans="1:28" ht="10.199999999999999" customHeight="1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106"/>
      <c r="U101" s="56"/>
      <c r="V101" s="56"/>
      <c r="W101" s="49"/>
      <c r="X101" s="49"/>
      <c r="Y101" s="36"/>
      <c r="Z101" s="14"/>
      <c r="AB101" s="241"/>
    </row>
    <row r="102" spans="1:28" ht="10.199999999999999" customHeight="1">
      <c r="A102" s="35"/>
      <c r="B102" s="36"/>
      <c r="C102" s="242" t="s">
        <v>291</v>
      </c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1"/>
    </row>
    <row r="103" spans="1:28" ht="10.199999999999999" customHeight="1">
      <c r="A103" s="35"/>
      <c r="B103" s="36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1"/>
    </row>
    <row r="104" spans="1:28" ht="10.199999999999999" customHeight="1">
      <c r="N104" s="38"/>
      <c r="O104" s="38"/>
      <c r="AB104" s="241"/>
    </row>
    <row r="105" spans="1:28" ht="10.199999999999999" customHeight="1">
      <c r="B105" s="28"/>
      <c r="AB105" s="241"/>
    </row>
    <row r="106" spans="1:28" ht="10.199999999999999" customHeight="1">
      <c r="AB106" s="241"/>
    </row>
    <row r="107" spans="1:28" ht="10.199999999999999" customHeight="1">
      <c r="AB107" s="241"/>
    </row>
    <row r="108" spans="1:28" ht="10.199999999999999" customHeight="1">
      <c r="AB108" s="241"/>
    </row>
    <row r="109" spans="1:28" ht="10.199999999999999" customHeight="1">
      <c r="C109" s="39"/>
      <c r="D109" s="39"/>
      <c r="E109" s="39"/>
      <c r="F109" s="259"/>
      <c r="G109" s="259"/>
      <c r="H109" s="259"/>
      <c r="I109" s="259"/>
      <c r="J109" s="259"/>
      <c r="K109" s="259"/>
      <c r="L109" s="39"/>
      <c r="N109" s="38"/>
      <c r="O109" s="38"/>
      <c r="Q109" s="40"/>
      <c r="R109" s="40"/>
      <c r="AB109" s="241"/>
    </row>
    <row r="110" spans="1:28" ht="10.199999999999999" customHeight="1">
      <c r="C110" s="39"/>
      <c r="D110" s="39"/>
      <c r="E110" s="39"/>
      <c r="F110" s="259"/>
      <c r="G110" s="259"/>
      <c r="H110" s="259"/>
      <c r="I110" s="259"/>
      <c r="J110" s="259"/>
      <c r="K110" s="259"/>
      <c r="L110" s="39"/>
      <c r="N110" s="38"/>
      <c r="O110" s="38"/>
      <c r="Q110" s="40"/>
      <c r="R110" s="40"/>
      <c r="AB110" s="241"/>
    </row>
    <row r="111" spans="1:28" ht="10.199999999999999" customHeight="1">
      <c r="B111" s="39"/>
      <c r="C111" s="49"/>
      <c r="D111" s="49"/>
      <c r="E111" s="49"/>
      <c r="F111" s="49"/>
      <c r="G111" s="49"/>
      <c r="H111" s="49"/>
      <c r="AB111" s="241"/>
    </row>
    <row r="112" spans="1:28" ht="10.199999999999999" customHeight="1">
      <c r="B112" s="39"/>
      <c r="C112" s="49"/>
      <c r="D112" s="49"/>
      <c r="E112" s="49"/>
      <c r="F112" s="259" t="s">
        <v>467</v>
      </c>
      <c r="G112" s="259"/>
      <c r="H112" s="259"/>
      <c r="I112" s="259"/>
      <c r="J112" s="39"/>
      <c r="K112" s="39"/>
      <c r="L112" s="39"/>
      <c r="N112" s="38"/>
      <c r="O112" s="38"/>
      <c r="Q112" s="40"/>
      <c r="R112" s="40"/>
      <c r="AB112" s="241"/>
    </row>
    <row r="113" spans="2:30" ht="10.199999999999999" customHeight="1">
      <c r="C113" s="39"/>
      <c r="D113" s="39"/>
      <c r="E113" s="39"/>
      <c r="F113" s="259"/>
      <c r="G113" s="259"/>
      <c r="H113" s="259"/>
      <c r="I113" s="259"/>
      <c r="J113" s="39"/>
      <c r="K113" s="39"/>
      <c r="L113" s="39"/>
      <c r="N113" s="38"/>
      <c r="O113" s="38"/>
      <c r="Q113" s="40"/>
      <c r="R113" s="40"/>
      <c r="AB113" s="241"/>
    </row>
    <row r="114" spans="2:30" ht="10.199999999999999" customHeight="1">
      <c r="B114" s="39"/>
      <c r="F114" s="259" t="s">
        <v>468</v>
      </c>
      <c r="G114" s="259"/>
      <c r="H114" s="259"/>
      <c r="I114" s="259"/>
      <c r="J114" s="259"/>
      <c r="K114" s="259"/>
      <c r="L114" s="240"/>
      <c r="AB114" s="241"/>
    </row>
    <row r="115" spans="2:30" ht="10.199999999999999" customHeight="1">
      <c r="B115" s="39"/>
      <c r="C115" s="36"/>
      <c r="D115" s="36"/>
      <c r="E115" s="36"/>
      <c r="F115" s="259"/>
      <c r="G115" s="259"/>
      <c r="H115" s="259"/>
      <c r="I115" s="259"/>
      <c r="J115" s="259"/>
      <c r="K115" s="259"/>
      <c r="L115" s="240"/>
      <c r="M115" s="36"/>
      <c r="N115" s="36"/>
      <c r="O115" s="36"/>
      <c r="P115" s="36"/>
      <c r="Q115" s="36"/>
      <c r="R115" s="42"/>
      <c r="S115" s="14"/>
      <c r="T115" s="14"/>
      <c r="U115" s="41"/>
      <c r="V115" s="41"/>
      <c r="W115" s="36"/>
      <c r="X115" s="36"/>
      <c r="Y115" s="36"/>
      <c r="AB115" s="241"/>
      <c r="AD115" s="19"/>
    </row>
    <row r="116" spans="2:30" ht="10.199999999999999" customHeight="1"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14"/>
      <c r="S116" s="14"/>
      <c r="T116" s="14"/>
      <c r="U116" s="41"/>
      <c r="V116" s="36"/>
      <c r="W116" s="36"/>
      <c r="X116" s="36"/>
      <c r="Y116" s="36"/>
      <c r="AB116" s="241"/>
    </row>
    <row r="117" spans="2:30" ht="10.199999999999999" customHeight="1">
      <c r="B117" s="41"/>
      <c r="Z117" s="36"/>
      <c r="AB117" s="241"/>
    </row>
    <row r="118" spans="2:30" ht="10.199999999999999" customHeight="1">
      <c r="B118" s="36"/>
      <c r="Z118" s="36"/>
      <c r="AB118" s="241"/>
    </row>
    <row r="119" spans="2:30" ht="10.199999999999999" customHeight="1">
      <c r="AB119" s="241"/>
    </row>
    <row r="120" spans="2:30" ht="10.199999999999999" customHeight="1">
      <c r="B120" s="41"/>
      <c r="C120" s="62"/>
      <c r="D120" s="62"/>
      <c r="E120" s="62"/>
      <c r="F120" s="62"/>
      <c r="G120" s="62"/>
      <c r="H120" s="62"/>
      <c r="I120" s="63"/>
      <c r="J120" s="63"/>
      <c r="K120" s="62"/>
      <c r="L120" s="62"/>
      <c r="M120" s="62"/>
      <c r="N120" s="62"/>
      <c r="O120" s="62"/>
      <c r="P120" s="62"/>
      <c r="Q120" s="63"/>
      <c r="R120" s="63"/>
      <c r="S120" s="62"/>
      <c r="T120" s="62"/>
      <c r="U120" s="62"/>
      <c r="V120" s="62"/>
      <c r="W120" s="62"/>
      <c r="X120" s="62"/>
      <c r="AB120" s="241"/>
      <c r="AD120" s="15"/>
    </row>
    <row r="121" spans="2:30" ht="10.199999999999999" customHeight="1">
      <c r="B121" s="41"/>
      <c r="AB121" s="241"/>
    </row>
    <row r="122" spans="2:30" ht="10.199999999999999" customHeight="1">
      <c r="B122" s="22"/>
      <c r="AB122" s="241"/>
    </row>
    <row r="123" spans="2:30" ht="10.199999999999999" customHeight="1">
      <c r="B123" s="22"/>
    </row>
    <row r="124" spans="2:30" ht="10.199999999999999" customHeight="1"/>
    <row r="125" spans="2:30" ht="10.199999999999999" customHeight="1">
      <c r="C125" s="36"/>
      <c r="D125" s="36"/>
      <c r="E125" s="36"/>
      <c r="F125" s="36"/>
      <c r="G125" s="22"/>
      <c r="H125" s="22"/>
      <c r="I125" s="22"/>
    </row>
    <row r="126" spans="2:30" ht="10.199999999999999" customHeight="1">
      <c r="C126" s="36"/>
      <c r="D126" s="36"/>
      <c r="E126" s="36"/>
      <c r="F126" s="36"/>
      <c r="G126" s="22"/>
      <c r="H126" s="22"/>
      <c r="I126" s="22"/>
    </row>
    <row r="127" spans="2:30" ht="10.199999999999999" customHeight="1">
      <c r="B127" s="22"/>
      <c r="C127" s="22"/>
      <c r="D127" s="36"/>
      <c r="E127" s="36"/>
      <c r="F127" s="36"/>
      <c r="G127" s="36"/>
      <c r="H127" s="83"/>
      <c r="I127" s="84"/>
      <c r="J127" s="84"/>
      <c r="K127" s="84"/>
      <c r="L127" s="84"/>
      <c r="M127" s="84"/>
      <c r="N127" s="84"/>
      <c r="O127" s="84"/>
      <c r="P127" s="84"/>
      <c r="Q127" s="84"/>
    </row>
    <row r="128" spans="2:30" ht="10.199999999999999" customHeight="1">
      <c r="B128" s="36"/>
      <c r="C128" s="36"/>
      <c r="D128" s="36"/>
      <c r="E128" s="36"/>
      <c r="F128" s="36"/>
      <c r="G128" s="36"/>
      <c r="H128" s="84"/>
      <c r="I128" s="84"/>
      <c r="J128" s="84"/>
      <c r="K128" s="84"/>
      <c r="L128" s="84"/>
      <c r="M128" s="84"/>
      <c r="N128" s="84"/>
      <c r="O128" s="84"/>
      <c r="P128" s="84"/>
      <c r="Q128" s="84"/>
    </row>
    <row r="129" spans="2:23" ht="10.199999999999999" customHeight="1"/>
    <row r="130" spans="2:23" ht="10.199999999999999" customHeight="1">
      <c r="B130" s="36"/>
      <c r="C130" s="95"/>
      <c r="D130" s="28"/>
      <c r="E130" s="28"/>
      <c r="F130" s="28"/>
      <c r="G130" s="28"/>
      <c r="H130" s="28"/>
      <c r="L130" s="36"/>
      <c r="M130" s="138"/>
      <c r="N130" s="138"/>
      <c r="O130" s="118"/>
      <c r="P130" s="107"/>
      <c r="Q130" s="107"/>
      <c r="R130" s="107"/>
      <c r="T130" s="37"/>
      <c r="U130" s="37"/>
      <c r="V130" s="36"/>
      <c r="W130" s="36"/>
    </row>
    <row r="131" spans="2:23" ht="10.199999999999999" customHeight="1">
      <c r="B131" s="36"/>
      <c r="C131" s="28"/>
      <c r="D131" s="28"/>
      <c r="E131" s="28"/>
      <c r="F131" s="28"/>
      <c r="G131" s="28"/>
      <c r="H131" s="28"/>
      <c r="L131" s="36"/>
      <c r="M131" s="138"/>
      <c r="N131" s="138"/>
      <c r="O131" s="118"/>
      <c r="P131" s="107"/>
      <c r="Q131" s="107"/>
      <c r="R131" s="107"/>
      <c r="T131" s="37"/>
      <c r="U131" s="37"/>
      <c r="V131" s="36"/>
      <c r="W131" s="36"/>
    </row>
    <row r="132" spans="2:23" ht="9.6" customHeight="1">
      <c r="B132" s="21"/>
      <c r="C132" s="21"/>
      <c r="D132" s="21"/>
      <c r="E132" s="21"/>
      <c r="F132" s="21"/>
      <c r="G132" s="18"/>
      <c r="H132" s="18"/>
      <c r="I132" s="18"/>
    </row>
    <row r="133" spans="2:23" ht="10.199999999999999" customHeight="1">
      <c r="B133" s="36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23" ht="10.199999999999999" customHeight="1">
      <c r="B134" s="36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23" ht="10.199999999999999" customHeight="1">
      <c r="B135" s="36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23" ht="10.199999999999999" customHeight="1">
      <c r="B136" s="44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23" ht="10.199999999999999" customHeight="1">
      <c r="B137" s="44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23" ht="10.199999999999999" customHeight="1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23" ht="10.199999999999999" customHeight="1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23" ht="9.6" customHeight="1"/>
    <row r="141" spans="2:23" ht="10.199999999999999" customHeight="1"/>
    <row r="142" spans="2:23" ht="10.199999999999999" customHeight="1"/>
    <row r="143" spans="2:23" ht="10.199999999999999" customHeight="1"/>
    <row r="144" spans="2:23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  <row r="155" ht="10.199999999999999" customHeight="1"/>
    <row r="156" ht="10.199999999999999" customHeight="1"/>
    <row r="157" ht="10.199999999999999" customHeight="1"/>
    <row r="158" ht="10.199999999999999" customHeight="1"/>
    <row r="159" ht="10.199999999999999" customHeight="1"/>
    <row r="160" ht="10.199999999999999" customHeight="1"/>
    <row r="161" ht="10.199999999999999" customHeight="1"/>
    <row r="162" ht="10.199999999999999" customHeight="1"/>
    <row r="163" ht="10.199999999999999" customHeight="1"/>
  </sheetData>
  <sheetProtection algorithmName="SHA-512" hashValue="96K68wSDR+PToGknv/ZE2w14PrVo8v0kkgg3F5KLyE9Uk3upwh5x5HJvx1rYEMwqVfh/FDlMyzywaxnI7E4AbQ==" saltValue="Fe/aexSfO8rTVrFtQUI6VA==" spinCount="100000" sheet="1" selectLockedCells="1"/>
  <mergeCells count="39">
    <mergeCell ref="N67:N68"/>
    <mergeCell ref="O67:Z68"/>
    <mergeCell ref="C52:AA53"/>
    <mergeCell ref="C55:Z56"/>
    <mergeCell ref="F114:L115"/>
    <mergeCell ref="K70:M71"/>
    <mergeCell ref="C102:AA103"/>
    <mergeCell ref="C96:X97"/>
    <mergeCell ref="C79:Z80"/>
    <mergeCell ref="N70:N71"/>
    <mergeCell ref="O70:Z71"/>
    <mergeCell ref="F109:K110"/>
    <mergeCell ref="AB1:AB122"/>
    <mergeCell ref="C76:X77"/>
    <mergeCell ref="C93:AA94"/>
    <mergeCell ref="C99:AA99"/>
    <mergeCell ref="C58:AA59"/>
    <mergeCell ref="C61:AA62"/>
    <mergeCell ref="C83:AA84"/>
    <mergeCell ref="C73:Z74"/>
    <mergeCell ref="C64:J65"/>
    <mergeCell ref="K64:M65"/>
    <mergeCell ref="O64:Z65"/>
    <mergeCell ref="N64:N65"/>
    <mergeCell ref="K67:M68"/>
    <mergeCell ref="F112:I113"/>
    <mergeCell ref="C87:AA88"/>
    <mergeCell ref="C90:AA91"/>
    <mergeCell ref="B19:M20"/>
    <mergeCell ref="B40:AA41"/>
    <mergeCell ref="C43:AA44"/>
    <mergeCell ref="C46:AA47"/>
    <mergeCell ref="C49:AA50"/>
    <mergeCell ref="C25:AA26"/>
    <mergeCell ref="C22:AA23"/>
    <mergeCell ref="C28:AA29"/>
    <mergeCell ref="C31:AA32"/>
    <mergeCell ref="C34:AA35"/>
    <mergeCell ref="C37:Z38"/>
  </mergeCells>
  <dataValidations count="2">
    <dataValidation type="list" allowBlank="1" showInputMessage="1" showErrorMessage="1" prompt="Bitte Adressat auswählen" sqref="C15:O16" xr:uid="{00000000-0002-0000-0100-000000000000}">
      <formula1>"Gewerkschaft Erziehung und Wissenschaft (GEW), Verband Bildung und Erziehung (VBE), Verband Reale Bildung (VRB), An die Schulleitung, An die Seminarleitung, An den Bezirkswahlvorstand, Philologenverband, "</formula1>
    </dataValidation>
    <dataValidation type="list" allowBlank="1" showInputMessage="1" showErrorMessage="1" prompt="Zutreffendes bitte auswählen!" sqref="C130:K131" xr:uid="{00000000-0002-0000-0100-000001000000}">
      <formula1>"Verschickt Bezirkswahlvorstand am:, Verschickt an Dienststelle am:, Verschickt an Gewerkschaft am:,"</formula1>
    </dataValidation>
  </dataValidations>
  <pageMargins left="0.7" right="0.7" top="0.78740157499999996" bottom="0.78740157499999996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FFFFCC"/>
  </sheetPr>
  <dimension ref="B1:P156"/>
  <sheetViews>
    <sheetView topLeftCell="A127" zoomScale="90" zoomScaleNormal="90" workbookViewId="0">
      <selection activeCell="D69" sqref="D69"/>
    </sheetView>
  </sheetViews>
  <sheetFormatPr baseColWidth="10" defaultRowHeight="13.2"/>
  <cols>
    <col min="1" max="1" width="5.33203125" customWidth="1"/>
    <col min="5" max="5" width="20.5546875" customWidth="1"/>
    <col min="6" max="7" width="12.109375" bestFit="1" customWidth="1"/>
    <col min="9" max="9" width="6.6640625" customWidth="1"/>
    <col min="12" max="12" width="11.5546875" customWidth="1"/>
    <col min="15" max="15" width="5.5546875" customWidth="1"/>
  </cols>
  <sheetData>
    <row r="1" spans="2:16">
      <c r="P1" s="241" t="s">
        <v>413</v>
      </c>
    </row>
    <row r="2" spans="2:16">
      <c r="P2" s="261"/>
    </row>
    <row r="3" spans="2:16" ht="15.6">
      <c r="B3" s="307" t="s">
        <v>45</v>
      </c>
      <c r="C3" s="308"/>
      <c r="D3" s="308"/>
      <c r="E3" s="122"/>
      <c r="F3" s="122"/>
      <c r="G3" s="122"/>
      <c r="H3" s="123"/>
      <c r="P3" s="261"/>
    </row>
    <row r="4" spans="2:16" ht="13.8" thickBot="1">
      <c r="B4" s="124"/>
      <c r="C4" s="125"/>
      <c r="D4" s="125"/>
      <c r="E4" s="125"/>
      <c r="F4" s="125"/>
      <c r="G4" s="125"/>
      <c r="H4" s="126"/>
      <c r="P4" s="261"/>
    </row>
    <row r="5" spans="2:16" ht="15.6" thickBot="1">
      <c r="B5" s="130" t="s">
        <v>46</v>
      </c>
      <c r="C5" s="131"/>
      <c r="D5" s="310"/>
      <c r="E5" s="311"/>
      <c r="F5" s="311"/>
      <c r="G5" s="312"/>
      <c r="H5" s="126"/>
      <c r="P5" s="261"/>
    </row>
    <row r="6" spans="2:16" ht="15.6" thickBot="1">
      <c r="B6" s="130"/>
      <c r="C6" s="131"/>
      <c r="D6" s="131"/>
      <c r="E6" s="131"/>
      <c r="F6" s="125"/>
      <c r="G6" s="125"/>
      <c r="H6" s="126"/>
      <c r="P6" s="261"/>
    </row>
    <row r="7" spans="2:16" ht="15.6" thickBot="1">
      <c r="B7" s="130" t="s">
        <v>12</v>
      </c>
      <c r="C7" s="131"/>
      <c r="D7" s="310"/>
      <c r="E7" s="313"/>
      <c r="F7" s="313"/>
      <c r="G7" s="314"/>
      <c r="H7" s="126"/>
      <c r="P7" s="261"/>
    </row>
    <row r="8" spans="2:16" ht="15.6" thickBot="1">
      <c r="B8" s="130"/>
      <c r="C8" s="131"/>
      <c r="D8" s="131"/>
      <c r="E8" s="131"/>
      <c r="F8" s="125"/>
      <c r="G8" s="125"/>
      <c r="H8" s="126"/>
      <c r="P8" s="261"/>
    </row>
    <row r="9" spans="2:16" ht="15.6" thickBot="1">
      <c r="B9" s="130" t="s">
        <v>47</v>
      </c>
      <c r="C9" s="131"/>
      <c r="D9" s="310"/>
      <c r="E9" s="313"/>
      <c r="F9" s="313"/>
      <c r="G9" s="314"/>
      <c r="H9" s="126"/>
      <c r="P9" s="261"/>
    </row>
    <row r="10" spans="2:16" ht="15.6" thickBot="1">
      <c r="B10" s="130"/>
      <c r="C10" s="131"/>
      <c r="D10" s="155"/>
      <c r="E10" s="156"/>
      <c r="F10" s="156"/>
      <c r="G10" s="156"/>
      <c r="H10" s="126"/>
      <c r="P10" s="261"/>
    </row>
    <row r="11" spans="2:16" ht="15.6" thickBot="1">
      <c r="B11" s="130" t="s">
        <v>325</v>
      </c>
      <c r="C11" s="131"/>
      <c r="D11" s="185"/>
      <c r="E11" s="319"/>
      <c r="F11" s="320"/>
      <c r="G11" s="184"/>
      <c r="H11" s="126"/>
      <c r="P11" s="261"/>
    </row>
    <row r="12" spans="2:16" ht="15.6" thickBot="1">
      <c r="B12" s="130"/>
      <c r="C12" s="131"/>
      <c r="D12" s="185"/>
      <c r="E12" s="184"/>
      <c r="F12" s="184"/>
      <c r="G12" s="184"/>
      <c r="H12" s="126"/>
      <c r="P12" s="261"/>
    </row>
    <row r="13" spans="2:16" ht="15.6" thickBot="1">
      <c r="B13" s="130" t="s">
        <v>326</v>
      </c>
      <c r="C13" s="131"/>
      <c r="D13" s="185"/>
      <c r="E13" s="319"/>
      <c r="F13" s="320"/>
      <c r="G13" s="184"/>
      <c r="H13" s="126"/>
      <c r="P13" s="261"/>
    </row>
    <row r="14" spans="2:16" ht="15.6" thickBot="1">
      <c r="B14" s="130"/>
      <c r="C14" s="131"/>
      <c r="D14" s="131"/>
      <c r="E14" s="131"/>
      <c r="F14" s="125"/>
      <c r="G14" s="125"/>
      <c r="H14" s="126"/>
      <c r="P14" s="261"/>
    </row>
    <row r="15" spans="2:16" ht="15.6" thickBot="1">
      <c r="B15" s="130" t="s">
        <v>3</v>
      </c>
      <c r="C15" s="131"/>
      <c r="D15" s="131"/>
      <c r="E15" s="144"/>
      <c r="F15" s="125"/>
      <c r="G15" s="125"/>
      <c r="H15" s="126"/>
      <c r="P15" s="261"/>
    </row>
    <row r="16" spans="2:16" ht="15.6" thickBot="1">
      <c r="B16" s="130"/>
      <c r="C16" s="131"/>
      <c r="D16" s="131"/>
      <c r="E16" s="131"/>
      <c r="F16" s="125"/>
      <c r="G16" s="125"/>
      <c r="H16" s="126"/>
      <c r="P16" s="261"/>
    </row>
    <row r="17" spans="2:16" ht="15.6" thickBot="1">
      <c r="B17" s="130" t="s">
        <v>4</v>
      </c>
      <c r="C17" s="131"/>
      <c r="D17" s="131"/>
      <c r="E17" s="145"/>
      <c r="F17" s="125"/>
      <c r="G17" s="125"/>
      <c r="H17" s="126"/>
      <c r="P17" s="261"/>
    </row>
    <row r="18" spans="2:16" ht="13.8" thickBot="1">
      <c r="B18" s="124"/>
      <c r="C18" s="125"/>
      <c r="D18" s="125"/>
      <c r="E18" s="125"/>
      <c r="F18" s="125"/>
      <c r="G18" s="125"/>
      <c r="H18" s="126"/>
      <c r="P18" s="261"/>
    </row>
    <row r="19" spans="2:16" ht="15.6" thickBot="1">
      <c r="B19" s="130" t="s">
        <v>44</v>
      </c>
      <c r="C19" s="125"/>
      <c r="D19" s="319"/>
      <c r="E19" s="321"/>
      <c r="F19" s="321"/>
      <c r="G19" s="322"/>
      <c r="H19" s="126"/>
      <c r="P19" s="261"/>
    </row>
    <row r="20" spans="2:16" ht="13.8" thickBot="1">
      <c r="B20" s="124"/>
      <c r="C20" s="125"/>
      <c r="D20" s="263" t="s">
        <v>317</v>
      </c>
      <c r="E20" s="264"/>
      <c r="F20" s="264"/>
      <c r="G20" s="264"/>
      <c r="H20" s="126"/>
      <c r="P20" s="261"/>
    </row>
    <row r="21" spans="2:16" ht="15.6" thickBot="1">
      <c r="B21" s="130" t="s">
        <v>48</v>
      </c>
      <c r="C21" s="125"/>
      <c r="D21" s="319"/>
      <c r="E21" s="321"/>
      <c r="F21" s="321"/>
      <c r="G21" s="322"/>
      <c r="H21" s="166"/>
      <c r="P21" s="261"/>
    </row>
    <row r="22" spans="2:16" ht="13.8" thickBot="1">
      <c r="B22" s="128"/>
      <c r="C22" s="129"/>
      <c r="D22" s="263" t="s">
        <v>318</v>
      </c>
      <c r="E22" s="264"/>
      <c r="F22" s="264"/>
      <c r="G22" s="264"/>
      <c r="H22" s="127"/>
      <c r="P22" s="261"/>
    </row>
    <row r="23" spans="2:16">
      <c r="J23" s="325" t="s">
        <v>522</v>
      </c>
      <c r="K23" s="326"/>
      <c r="L23" s="326"/>
      <c r="M23" s="326"/>
      <c r="N23" s="326"/>
      <c r="O23" s="327"/>
      <c r="P23" s="261"/>
    </row>
    <row r="24" spans="2:16" ht="15.6">
      <c r="B24" s="307" t="s">
        <v>300</v>
      </c>
      <c r="C24" s="308"/>
      <c r="D24" s="308"/>
      <c r="E24" s="122"/>
      <c r="F24" s="122"/>
      <c r="G24" s="122"/>
      <c r="H24" s="123"/>
      <c r="J24" s="328"/>
      <c r="K24" s="329"/>
      <c r="L24" s="329"/>
      <c r="M24" s="329"/>
      <c r="N24" s="329"/>
      <c r="O24" s="330"/>
      <c r="P24" s="261"/>
    </row>
    <row r="25" spans="2:16" ht="15">
      <c r="B25" s="315" t="s">
        <v>523</v>
      </c>
      <c r="C25" s="316"/>
      <c r="D25" s="316"/>
      <c r="E25" s="316"/>
      <c r="F25" s="189"/>
      <c r="G25" s="131" t="s">
        <v>299</v>
      </c>
      <c r="H25" s="190"/>
      <c r="J25" s="331"/>
      <c r="K25" s="332"/>
      <c r="L25" s="332"/>
      <c r="M25" s="332"/>
      <c r="N25" s="332"/>
      <c r="O25" s="333"/>
      <c r="P25" s="261"/>
    </row>
    <row r="26" spans="2:16" ht="15.6">
      <c r="B26" s="124"/>
      <c r="C26" s="125"/>
      <c r="D26" s="125"/>
      <c r="E26" s="125"/>
      <c r="F26" s="134" t="s">
        <v>98</v>
      </c>
      <c r="G26" s="134"/>
      <c r="H26" s="135" t="s">
        <v>98</v>
      </c>
      <c r="J26" s="171"/>
      <c r="K26" s="150"/>
      <c r="L26" s="150"/>
      <c r="M26" s="150"/>
      <c r="N26" s="150"/>
      <c r="O26" s="172"/>
      <c r="P26" s="261"/>
    </row>
    <row r="27" spans="2:16" ht="15">
      <c r="B27" s="124"/>
      <c r="C27" s="125"/>
      <c r="D27" s="125"/>
      <c r="E27" s="125"/>
      <c r="F27" s="125"/>
      <c r="G27" s="125"/>
      <c r="H27" s="126"/>
      <c r="J27" s="305" t="s">
        <v>363</v>
      </c>
      <c r="K27" s="306"/>
      <c r="L27" s="306"/>
      <c r="M27" s="306"/>
      <c r="N27" s="159"/>
      <c r="O27" s="173"/>
      <c r="P27" s="261"/>
    </row>
    <row r="28" spans="2:16" ht="15">
      <c r="B28" s="124"/>
      <c r="C28" s="131"/>
      <c r="D28" s="125"/>
      <c r="E28" s="131" t="s">
        <v>301</v>
      </c>
      <c r="F28" s="212"/>
      <c r="G28" s="136" t="s">
        <v>299</v>
      </c>
      <c r="H28" s="213"/>
      <c r="J28" s="174"/>
      <c r="K28" s="125"/>
      <c r="L28" s="125"/>
      <c r="M28" s="125"/>
      <c r="N28" s="125"/>
      <c r="O28" s="173"/>
      <c r="P28" s="261"/>
    </row>
    <row r="29" spans="2:16" ht="15">
      <c r="B29" s="124"/>
      <c r="C29" s="125"/>
      <c r="D29" s="125"/>
      <c r="E29" s="125"/>
      <c r="F29" s="134" t="s">
        <v>302</v>
      </c>
      <c r="G29" s="125"/>
      <c r="H29" s="135" t="s">
        <v>302</v>
      </c>
      <c r="J29" s="175" t="s">
        <v>332</v>
      </c>
      <c r="K29" s="136"/>
      <c r="L29" s="136"/>
      <c r="M29" s="125"/>
      <c r="N29" s="158" t="str">
        <f>IF(N27&lt;1,"",N27)</f>
        <v/>
      </c>
      <c r="O29" s="173"/>
      <c r="P29" s="261"/>
    </row>
    <row r="30" spans="2:16" ht="13.2" customHeight="1">
      <c r="B30" s="124"/>
      <c r="C30" s="125"/>
      <c r="D30" s="125"/>
      <c r="E30" s="125"/>
      <c r="F30" s="125"/>
      <c r="G30" s="125"/>
      <c r="H30" s="126"/>
      <c r="J30" s="174"/>
      <c r="K30" s="125"/>
      <c r="L30" s="125"/>
      <c r="M30" s="125"/>
      <c r="N30" s="125"/>
      <c r="O30" s="173"/>
      <c r="P30" s="261"/>
    </row>
    <row r="31" spans="2:16" ht="15">
      <c r="B31" s="273" t="s">
        <v>303</v>
      </c>
      <c r="C31" s="274"/>
      <c r="D31" s="274"/>
      <c r="E31" s="274"/>
      <c r="F31" s="275"/>
      <c r="G31" s="275"/>
      <c r="H31" s="276"/>
      <c r="J31" s="175" t="s">
        <v>321</v>
      </c>
      <c r="K31" s="136"/>
      <c r="L31" s="136"/>
      <c r="M31" s="151"/>
      <c r="N31" s="148" t="str">
        <f>IF(N33&lt;1,"",WORKDAY(N33,-9))</f>
        <v/>
      </c>
      <c r="O31" s="173"/>
      <c r="P31" s="261"/>
    </row>
    <row r="32" spans="2:16">
      <c r="B32" s="124"/>
      <c r="C32" s="125"/>
      <c r="D32" s="125"/>
      <c r="E32" s="125"/>
      <c r="F32" s="125"/>
      <c r="G32" s="125"/>
      <c r="H32" s="126"/>
      <c r="J32" s="174"/>
      <c r="K32" s="125"/>
      <c r="L32" s="125"/>
      <c r="M32" s="125"/>
      <c r="N32" s="125"/>
      <c r="O32" s="173"/>
      <c r="P32" s="261"/>
    </row>
    <row r="33" spans="2:16" ht="15">
      <c r="B33" s="130" t="s">
        <v>364</v>
      </c>
      <c r="C33" s="125"/>
      <c r="D33" s="125"/>
      <c r="E33" s="125"/>
      <c r="F33" s="125"/>
      <c r="G33" s="188"/>
      <c r="H33" s="126"/>
      <c r="J33" s="175" t="s">
        <v>107</v>
      </c>
      <c r="K33" s="136"/>
      <c r="L33" s="136"/>
      <c r="M33" s="125"/>
      <c r="N33" s="159"/>
      <c r="O33" s="173"/>
      <c r="P33" s="261"/>
    </row>
    <row r="34" spans="2:16" ht="13.8" thickBot="1">
      <c r="B34" s="124"/>
      <c r="C34" s="125"/>
      <c r="D34" s="125"/>
      <c r="E34" s="125"/>
      <c r="F34" s="125"/>
      <c r="G34" s="134" t="s">
        <v>98</v>
      </c>
      <c r="H34" s="126"/>
      <c r="J34" s="176"/>
      <c r="K34" s="177"/>
      <c r="L34" s="177"/>
      <c r="M34" s="177"/>
      <c r="N34" s="177"/>
      <c r="O34" s="178"/>
      <c r="P34" s="261"/>
    </row>
    <row r="35" spans="2:16" ht="15">
      <c r="B35" s="130" t="s">
        <v>305</v>
      </c>
      <c r="C35" s="191"/>
      <c r="D35" s="131" t="s">
        <v>304</v>
      </c>
      <c r="E35" s="277"/>
      <c r="F35" s="278"/>
      <c r="G35" s="278"/>
      <c r="H35" s="137" t="s">
        <v>120</v>
      </c>
      <c r="P35" s="261"/>
    </row>
    <row r="36" spans="2:16">
      <c r="B36" s="124"/>
      <c r="C36" s="134" t="s">
        <v>302</v>
      </c>
      <c r="D36" s="125"/>
      <c r="E36" s="125"/>
      <c r="F36" s="125"/>
      <c r="G36" s="125"/>
      <c r="H36" s="126"/>
      <c r="P36" s="261"/>
    </row>
    <row r="37" spans="2:16">
      <c r="B37" s="128"/>
      <c r="C37" s="129"/>
      <c r="D37" s="129"/>
      <c r="E37" s="129"/>
      <c r="F37" s="129"/>
      <c r="G37" s="129"/>
      <c r="H37" s="127"/>
      <c r="P37" s="261"/>
    </row>
    <row r="38" spans="2:16">
      <c r="P38" s="261"/>
    </row>
    <row r="39" spans="2:16" ht="15.6">
      <c r="B39" s="132" t="s">
        <v>31</v>
      </c>
      <c r="C39" s="122"/>
      <c r="D39" s="122"/>
      <c r="E39" s="122"/>
      <c r="F39" s="122"/>
      <c r="G39" s="122"/>
      <c r="H39" s="123"/>
      <c r="P39" s="261"/>
    </row>
    <row r="40" spans="2:16">
      <c r="B40" s="124"/>
      <c r="C40" s="125"/>
      <c r="D40" s="125"/>
      <c r="E40" s="125"/>
      <c r="F40" s="125"/>
      <c r="G40" s="280" t="s">
        <v>405</v>
      </c>
      <c r="H40" s="281"/>
      <c r="P40" s="261"/>
    </row>
    <row r="41" spans="2:16" ht="15">
      <c r="B41" s="273" t="s">
        <v>365</v>
      </c>
      <c r="C41" s="274"/>
      <c r="D41" s="274"/>
      <c r="E41" s="274"/>
      <c r="F41" s="300"/>
      <c r="G41" s="159"/>
      <c r="H41" s="126"/>
      <c r="P41" s="261"/>
    </row>
    <row r="42" spans="2:16">
      <c r="B42" s="124"/>
      <c r="C42" s="125"/>
      <c r="D42" s="125"/>
      <c r="E42" s="125"/>
      <c r="F42" s="125"/>
      <c r="G42" s="163" t="s">
        <v>406</v>
      </c>
      <c r="H42" s="164"/>
      <c r="P42" s="261"/>
    </row>
    <row r="43" spans="2:16" ht="15">
      <c r="B43" s="273" t="s">
        <v>6</v>
      </c>
      <c r="C43" s="274"/>
      <c r="D43" s="274"/>
      <c r="E43" s="274"/>
      <c r="F43" s="300"/>
      <c r="G43" s="158" t="str">
        <f>IF(N33&lt;1,"",N33)</f>
        <v/>
      </c>
      <c r="H43" s="126"/>
      <c r="P43" s="261"/>
    </row>
    <row r="44" spans="2:16">
      <c r="B44" s="124"/>
      <c r="C44" s="125"/>
      <c r="D44" s="125"/>
      <c r="E44" s="125"/>
      <c r="F44" s="125"/>
      <c r="G44" s="125"/>
      <c r="H44" s="126"/>
      <c r="P44" s="261"/>
    </row>
    <row r="45" spans="2:16" ht="15">
      <c r="B45" s="273" t="s">
        <v>5</v>
      </c>
      <c r="C45" s="274"/>
      <c r="D45" s="274"/>
      <c r="E45" s="274"/>
      <c r="F45" s="300"/>
      <c r="G45" s="148" t="e">
        <f>IF(G43&gt;1,WORKDAY(G43,6),"")</f>
        <v>#VALUE!</v>
      </c>
      <c r="H45" s="126"/>
      <c r="P45" s="261"/>
    </row>
    <row r="46" spans="2:16">
      <c r="B46" s="124"/>
      <c r="C46" s="125"/>
      <c r="D46" s="125"/>
      <c r="E46" s="125"/>
      <c r="F46" s="125"/>
      <c r="G46" s="125"/>
      <c r="H46" s="126"/>
      <c r="P46" s="261"/>
    </row>
    <row r="47" spans="2:16" ht="15">
      <c r="B47" s="317" t="s">
        <v>322</v>
      </c>
      <c r="C47" s="318"/>
      <c r="D47" s="318"/>
      <c r="E47" s="125"/>
      <c r="F47" s="125"/>
      <c r="G47" s="146"/>
      <c r="H47" s="126"/>
      <c r="P47" s="261"/>
    </row>
    <row r="48" spans="2:16">
      <c r="B48" s="124"/>
      <c r="C48" s="125"/>
      <c r="D48" s="125"/>
      <c r="E48" s="125"/>
      <c r="F48" s="125"/>
      <c r="G48" s="125"/>
      <c r="H48" s="126"/>
      <c r="P48" s="261"/>
    </row>
    <row r="49" spans="2:16" ht="15">
      <c r="B49" s="130" t="s">
        <v>9</v>
      </c>
      <c r="C49" s="125"/>
      <c r="D49" s="125"/>
      <c r="E49" s="125"/>
      <c r="F49" s="126"/>
      <c r="G49" s="148" t="str">
        <f>IF(H25&lt;1,"",H25)</f>
        <v/>
      </c>
      <c r="H49" s="133"/>
      <c r="P49" s="261"/>
    </row>
    <row r="50" spans="2:16">
      <c r="B50" s="128"/>
      <c r="C50" s="129"/>
      <c r="D50" s="129"/>
      <c r="E50" s="129"/>
      <c r="F50" s="129"/>
      <c r="G50" s="129"/>
      <c r="H50" s="127"/>
      <c r="P50" s="261"/>
    </row>
    <row r="51" spans="2:16">
      <c r="P51" s="261"/>
    </row>
    <row r="52" spans="2:16" ht="15.6">
      <c r="B52" s="132" t="s">
        <v>39</v>
      </c>
      <c r="C52" s="122"/>
      <c r="D52" s="122"/>
      <c r="E52" s="122"/>
      <c r="F52" s="122"/>
      <c r="G52" s="122"/>
      <c r="H52" s="123"/>
      <c r="P52" s="261"/>
    </row>
    <row r="53" spans="2:16">
      <c r="B53" s="124"/>
      <c r="C53" s="125"/>
      <c r="D53" s="125"/>
      <c r="E53" s="125"/>
      <c r="F53" s="125"/>
      <c r="G53" s="163" t="s">
        <v>407</v>
      </c>
      <c r="H53" s="164"/>
      <c r="P53" s="261"/>
    </row>
    <row r="54" spans="2:16" ht="15">
      <c r="B54" s="273" t="s">
        <v>366</v>
      </c>
      <c r="C54" s="274"/>
      <c r="D54" s="274"/>
      <c r="E54" s="274"/>
      <c r="F54" s="300"/>
      <c r="G54" s="159"/>
      <c r="H54" s="133"/>
      <c r="P54" s="261"/>
    </row>
    <row r="55" spans="2:16">
      <c r="B55" s="124"/>
      <c r="C55" s="125"/>
      <c r="D55" s="125"/>
      <c r="E55" s="125"/>
      <c r="F55" s="125"/>
      <c r="G55" s="165" t="s">
        <v>408</v>
      </c>
      <c r="H55" s="164"/>
      <c r="P55" s="261"/>
    </row>
    <row r="56" spans="2:16" ht="15">
      <c r="B56" s="273" t="s">
        <v>10</v>
      </c>
      <c r="C56" s="274"/>
      <c r="D56" s="274"/>
      <c r="E56" s="274"/>
      <c r="F56" s="300"/>
      <c r="G56" s="149" t="str">
        <f>IF(N33&lt;1,"",N33)</f>
        <v/>
      </c>
      <c r="H56" s="126"/>
      <c r="P56" s="261"/>
    </row>
    <row r="57" spans="2:16">
      <c r="B57" s="124"/>
      <c r="C57" s="125"/>
      <c r="D57" s="125"/>
      <c r="E57" s="125"/>
      <c r="F57" s="125"/>
      <c r="G57" s="125"/>
      <c r="H57" s="126"/>
      <c r="P57" s="261"/>
    </row>
    <row r="58" spans="2:16" ht="15">
      <c r="B58" s="273" t="s">
        <v>5</v>
      </c>
      <c r="C58" s="274"/>
      <c r="D58" s="274"/>
      <c r="E58" s="274"/>
      <c r="F58" s="300"/>
      <c r="G58" s="148" t="e">
        <f>IF(G56&lt;1,"",WORKDAY(G56,6))</f>
        <v>#VALUE!</v>
      </c>
      <c r="H58" s="126"/>
      <c r="P58" s="261"/>
    </row>
    <row r="59" spans="2:16">
      <c r="B59" s="124"/>
      <c r="C59" s="125"/>
      <c r="D59" s="125"/>
      <c r="E59" s="125"/>
      <c r="F59" s="125"/>
      <c r="G59" s="125"/>
      <c r="H59" s="126"/>
      <c r="P59" s="261"/>
    </row>
    <row r="60" spans="2:16" ht="15">
      <c r="B60" s="317" t="s">
        <v>322</v>
      </c>
      <c r="C60" s="318"/>
      <c r="D60" s="318"/>
      <c r="E60" s="125"/>
      <c r="F60" s="125"/>
      <c r="G60" s="214"/>
      <c r="H60" s="126"/>
      <c r="P60" s="261"/>
    </row>
    <row r="61" spans="2:16">
      <c r="B61" s="124"/>
      <c r="C61" s="125"/>
      <c r="D61" s="125"/>
      <c r="E61" s="125"/>
      <c r="F61" s="125"/>
      <c r="G61" s="125"/>
      <c r="H61" s="126"/>
      <c r="P61" s="261"/>
    </row>
    <row r="62" spans="2:16" ht="15">
      <c r="B62" s="130" t="s">
        <v>11</v>
      </c>
      <c r="C62" s="125"/>
      <c r="D62" s="125"/>
      <c r="E62" s="125"/>
      <c r="F62" s="126"/>
      <c r="G62" s="158" t="str">
        <f>IF(H25&lt;1,"",H25)</f>
        <v/>
      </c>
      <c r="H62" s="133"/>
      <c r="P62" s="261"/>
    </row>
    <row r="63" spans="2:16">
      <c r="B63" s="128"/>
      <c r="C63" s="129"/>
      <c r="D63" s="129"/>
      <c r="E63" s="129"/>
      <c r="F63" s="129"/>
      <c r="G63" s="129"/>
      <c r="H63" s="127"/>
      <c r="P63" s="261"/>
    </row>
    <row r="64" spans="2:16">
      <c r="P64" s="261"/>
    </row>
    <row r="65" spans="2:16" ht="15.6">
      <c r="B65" s="292" t="s">
        <v>391</v>
      </c>
      <c r="C65" s="309"/>
      <c r="D65" s="309"/>
      <c r="E65" s="7"/>
      <c r="F65" s="7"/>
      <c r="G65" s="8"/>
      <c r="P65" s="261"/>
    </row>
    <row r="66" spans="2:16">
      <c r="B66" s="9"/>
      <c r="G66" s="10"/>
      <c r="P66" s="261"/>
    </row>
    <row r="67" spans="2:16" ht="15" customHeight="1">
      <c r="B67" s="265" t="s">
        <v>14</v>
      </c>
      <c r="C67" s="240"/>
      <c r="D67" s="147"/>
      <c r="E67" s="266"/>
      <c r="F67" s="267"/>
      <c r="G67" s="268"/>
      <c r="P67" s="261"/>
    </row>
    <row r="68" spans="2:16">
      <c r="B68" s="9"/>
      <c r="G68" s="10"/>
      <c r="P68" s="261"/>
    </row>
    <row r="69" spans="2:16" ht="15" customHeight="1">
      <c r="B69" s="265" t="s">
        <v>14</v>
      </c>
      <c r="C69" s="240"/>
      <c r="D69" s="186"/>
      <c r="E69" s="269"/>
      <c r="F69" s="270"/>
      <c r="G69" s="271"/>
      <c r="P69" s="261"/>
    </row>
    <row r="70" spans="2:16" ht="15" customHeight="1">
      <c r="B70" s="9"/>
      <c r="G70" s="10"/>
      <c r="P70" s="261"/>
    </row>
    <row r="71" spans="2:16" ht="15">
      <c r="B71" s="265" t="s">
        <v>14</v>
      </c>
      <c r="C71" s="240"/>
      <c r="D71" s="186"/>
      <c r="E71" s="272"/>
      <c r="F71" s="270"/>
      <c r="G71" s="271"/>
      <c r="P71" s="261"/>
    </row>
    <row r="72" spans="2:16" ht="15" customHeight="1">
      <c r="B72" s="9"/>
      <c r="G72" s="10"/>
      <c r="P72" s="261"/>
    </row>
    <row r="73" spans="2:16" ht="15">
      <c r="B73" s="265" t="s">
        <v>14</v>
      </c>
      <c r="C73" s="240"/>
      <c r="D73" s="186"/>
      <c r="E73" s="272"/>
      <c r="F73" s="270"/>
      <c r="G73" s="271"/>
      <c r="P73" s="261"/>
    </row>
    <row r="74" spans="2:16" ht="15" customHeight="1">
      <c r="B74" s="9"/>
      <c r="G74" s="10"/>
      <c r="P74" s="261"/>
    </row>
    <row r="75" spans="2:16" ht="15">
      <c r="B75" s="265" t="s">
        <v>14</v>
      </c>
      <c r="C75" s="279"/>
      <c r="D75" s="186"/>
      <c r="E75" s="272"/>
      <c r="F75" s="301"/>
      <c r="G75" s="302"/>
      <c r="P75" s="261"/>
    </row>
    <row r="76" spans="2:16" ht="15">
      <c r="B76" s="167"/>
      <c r="C76" s="168"/>
      <c r="D76" s="169"/>
      <c r="E76" s="169"/>
      <c r="F76" s="169"/>
      <c r="G76" s="170"/>
      <c r="P76" s="261"/>
    </row>
    <row r="77" spans="2:16" ht="35.4" customHeight="1">
      <c r="B77" s="262" t="s">
        <v>323</v>
      </c>
      <c r="C77" s="262"/>
      <c r="D77" s="262"/>
      <c r="E77" s="262"/>
      <c r="F77" s="7"/>
      <c r="G77" s="7"/>
      <c r="P77" s="261"/>
    </row>
    <row r="78" spans="2:16" ht="15.6">
      <c r="B78" s="292" t="s">
        <v>93</v>
      </c>
      <c r="C78" s="293"/>
      <c r="D78" s="293"/>
      <c r="E78" s="7"/>
      <c r="F78" s="7"/>
      <c r="G78" s="8"/>
      <c r="P78" s="261"/>
    </row>
    <row r="79" spans="2:16">
      <c r="B79" s="282" t="s">
        <v>309</v>
      </c>
      <c r="C79" s="283"/>
      <c r="D79" s="283"/>
      <c r="E79" s="283"/>
      <c r="F79" s="283"/>
      <c r="G79" s="284"/>
      <c r="P79" s="261"/>
    </row>
    <row r="80" spans="2:16">
      <c r="B80" s="9"/>
      <c r="G80" s="10"/>
      <c r="P80" s="261"/>
    </row>
    <row r="81" spans="2:16" ht="18" customHeight="1">
      <c r="B81" s="9"/>
      <c r="C81" s="303" t="s">
        <v>96</v>
      </c>
      <c r="D81" s="303"/>
      <c r="E81" s="304"/>
      <c r="F81" s="240"/>
      <c r="G81" s="10"/>
      <c r="P81" s="261"/>
    </row>
    <row r="82" spans="2:16">
      <c r="B82" s="9"/>
      <c r="C82" s="298" t="s">
        <v>439</v>
      </c>
      <c r="D82" s="298"/>
      <c r="E82" s="298"/>
      <c r="F82" s="298"/>
      <c r="G82" s="10"/>
      <c r="P82" s="261"/>
    </row>
    <row r="83" spans="2:16" ht="15">
      <c r="B83" s="9"/>
      <c r="C83" s="287" t="str">
        <f>IF(D19="Grundschule","Grundschulen",IF(D19="Grund- und Realschule plus","Realschulen plus",IF(D19="Realschule plus","Realschulen plus",IF(D19="Förderschule","Förderschulen",IF(D19="Integrierte Gesamtschule", "Integrierte Gesamtschulen",IF(D19="Gymnasium/Kolleg","Gymnasien",IF(D19="Berufsbildende Schule","Berufsbildende Schulen",IF(D21="Studienseminar GS","Grundschulen",IF(D21="Studienseminar FöS","Förderschulen",IF(D21="Studienseminar RS","Realschulen plus",IF(D21="Studienseminar Gym","Gymnasien",IF(D21="Studienseminar BBS","Berufsbildende Schulen","..."))))))))))))</f>
        <v>...</v>
      </c>
      <c r="D83" s="287"/>
      <c r="E83" s="287"/>
      <c r="F83" s="287"/>
      <c r="G83" s="152"/>
      <c r="P83" s="261"/>
    </row>
    <row r="84" spans="2:16" ht="18" customHeight="1">
      <c r="B84" s="9"/>
      <c r="C84" s="297" t="s">
        <v>94</v>
      </c>
      <c r="D84" s="297"/>
      <c r="E84" s="297"/>
      <c r="F84" s="297"/>
      <c r="G84" s="10"/>
      <c r="P84" s="261"/>
    </row>
    <row r="85" spans="2:16" ht="18" customHeight="1">
      <c r="B85" s="9"/>
      <c r="C85" s="288" t="s">
        <v>95</v>
      </c>
      <c r="D85" s="288"/>
      <c r="E85" s="288"/>
      <c r="F85" s="288"/>
      <c r="G85" s="10"/>
      <c r="P85" s="261"/>
    </row>
    <row r="86" spans="2:16" ht="15">
      <c r="B86" s="60"/>
      <c r="C86" s="61"/>
      <c r="D86" s="61"/>
      <c r="E86" s="61"/>
      <c r="F86" s="11"/>
      <c r="G86" s="12"/>
      <c r="P86" s="261"/>
    </row>
    <row r="87" spans="2:16" ht="15" customHeight="1">
      <c r="B87" s="262"/>
      <c r="C87" s="299"/>
      <c r="D87" s="299"/>
      <c r="E87" s="299"/>
      <c r="P87" s="261"/>
    </row>
    <row r="88" spans="2:16" ht="15.6">
      <c r="B88" s="292" t="s">
        <v>22</v>
      </c>
      <c r="C88" s="293"/>
      <c r="D88" s="7"/>
      <c r="E88" s="7"/>
      <c r="F88" s="7"/>
      <c r="G88" s="8"/>
      <c r="P88" s="162"/>
    </row>
    <row r="89" spans="2:16">
      <c r="B89" s="282"/>
      <c r="C89" s="283"/>
      <c r="D89" s="283"/>
      <c r="E89" s="283"/>
      <c r="F89" s="283"/>
      <c r="G89" s="284"/>
      <c r="P89" s="162"/>
    </row>
    <row r="90" spans="2:16" ht="18">
      <c r="B90" s="9"/>
      <c r="C90" s="290" t="s">
        <v>319</v>
      </c>
      <c r="D90" s="290"/>
      <c r="E90" s="291"/>
      <c r="F90" s="291"/>
      <c r="G90" s="10"/>
      <c r="K90" s="119"/>
      <c r="L90" s="119"/>
      <c r="M90" s="119"/>
      <c r="N90" s="119"/>
      <c r="P90" s="162"/>
    </row>
    <row r="91" spans="2:16" ht="18">
      <c r="B91" s="9"/>
      <c r="C91" s="296" t="str">
        <f>IF(D5&lt;1,"",D5)</f>
        <v/>
      </c>
      <c r="D91" s="296"/>
      <c r="E91" s="296"/>
      <c r="F91" s="296"/>
      <c r="G91" s="10"/>
      <c r="K91" s="118"/>
      <c r="L91" s="118"/>
      <c r="M91" s="118"/>
      <c r="N91" s="118"/>
      <c r="P91" s="162"/>
    </row>
    <row r="92" spans="2:16" ht="15">
      <c r="B92" s="9"/>
      <c r="C92" s="295"/>
      <c r="D92" s="295"/>
      <c r="E92" s="295"/>
      <c r="F92" s="295"/>
      <c r="G92" s="10"/>
      <c r="K92" s="118"/>
      <c r="L92" s="118"/>
      <c r="M92" s="118"/>
      <c r="N92" s="118"/>
      <c r="P92" s="162"/>
    </row>
    <row r="93" spans="2:16" ht="18">
      <c r="B93" s="9"/>
      <c r="C93" s="289" t="str">
        <f>IF(D7&lt;1,"",D7)</f>
        <v/>
      </c>
      <c r="D93" s="289"/>
      <c r="E93" s="289"/>
      <c r="F93" s="289"/>
      <c r="G93" s="10"/>
      <c r="J93" s="118"/>
      <c r="K93" s="118"/>
      <c r="L93" s="118"/>
      <c r="M93" s="118"/>
      <c r="P93" s="162"/>
    </row>
    <row r="94" spans="2:16" ht="18">
      <c r="B94" s="9"/>
      <c r="C94" s="289" t="str">
        <f>IF(D9&lt;1,"",D9)</f>
        <v/>
      </c>
      <c r="D94" s="289"/>
      <c r="E94" s="289"/>
      <c r="F94" s="289"/>
      <c r="G94" s="10"/>
      <c r="P94" s="162"/>
    </row>
    <row r="95" spans="2:16">
      <c r="B95" s="9"/>
      <c r="G95" s="10"/>
      <c r="P95" s="162"/>
    </row>
    <row r="96" spans="2:16" ht="15">
      <c r="B96" s="117"/>
      <c r="C96" s="117"/>
      <c r="D96" s="117"/>
      <c r="E96" s="117"/>
      <c r="F96" s="7"/>
      <c r="G96" s="7"/>
      <c r="P96" s="162"/>
    </row>
    <row r="97" spans="2:16">
      <c r="P97" s="162"/>
    </row>
    <row r="98" spans="2:16" ht="15.6">
      <c r="B98" s="108" t="s">
        <v>233</v>
      </c>
      <c r="C98" s="7"/>
      <c r="D98" s="7"/>
      <c r="E98" s="7"/>
      <c r="F98" s="7"/>
      <c r="G98" s="8"/>
      <c r="P98" s="162"/>
    </row>
    <row r="99" spans="2:16">
      <c r="B99" s="109"/>
      <c r="C99" s="110"/>
      <c r="D99" s="110"/>
      <c r="E99" s="110"/>
      <c r="F99" s="110"/>
      <c r="G99" s="111"/>
      <c r="P99" s="162"/>
    </row>
    <row r="100" spans="2:16" ht="18">
      <c r="B100" s="9"/>
      <c r="C100" s="294" t="s">
        <v>275</v>
      </c>
      <c r="D100" s="286"/>
      <c r="E100" s="286"/>
      <c r="F100" s="286"/>
      <c r="G100" s="10"/>
      <c r="P100" s="162"/>
    </row>
    <row r="101" spans="2:16" ht="18">
      <c r="B101" s="9"/>
      <c r="C101" s="112" t="s">
        <v>272</v>
      </c>
      <c r="D101" s="113"/>
      <c r="E101" s="113"/>
      <c r="F101" s="113"/>
      <c r="G101" s="10"/>
      <c r="P101" s="162"/>
    </row>
    <row r="102" spans="2:16" ht="18">
      <c r="B102" s="9"/>
      <c r="C102" s="285" t="s">
        <v>280</v>
      </c>
      <c r="D102" s="286"/>
      <c r="E102" s="286"/>
      <c r="F102" s="286"/>
      <c r="G102" s="10"/>
      <c r="P102" s="162"/>
    </row>
    <row r="103" spans="2:16" ht="18">
      <c r="B103" s="9"/>
      <c r="C103" s="114" t="s">
        <v>276</v>
      </c>
      <c r="D103" s="115"/>
      <c r="E103" s="115"/>
      <c r="F103" s="115"/>
      <c r="G103" s="10"/>
      <c r="P103" s="162"/>
    </row>
    <row r="104" spans="2:16">
      <c r="B104" s="9"/>
      <c r="G104" s="10"/>
      <c r="P104" s="162"/>
    </row>
    <row r="105" spans="2:16" ht="15">
      <c r="B105" s="13"/>
      <c r="C105" s="61"/>
      <c r="D105" s="61"/>
      <c r="E105" s="61"/>
      <c r="F105" s="61"/>
      <c r="G105" s="12"/>
      <c r="P105" s="162"/>
    </row>
    <row r="106" spans="2:16" ht="15">
      <c r="C106" s="118"/>
      <c r="D106" s="118"/>
      <c r="E106" s="118"/>
      <c r="F106" s="118"/>
      <c r="K106" s="195"/>
      <c r="L106" s="195"/>
      <c r="M106" s="195"/>
      <c r="N106" s="195"/>
      <c r="P106" s="162"/>
    </row>
    <row r="107" spans="2:16" ht="15">
      <c r="C107" s="118"/>
      <c r="D107" s="118"/>
      <c r="E107" s="118"/>
      <c r="F107" s="118"/>
      <c r="K107" s="195"/>
      <c r="L107" s="195"/>
      <c r="M107" s="195"/>
      <c r="N107" s="195"/>
      <c r="P107" s="162"/>
    </row>
    <row r="108" spans="2:16" ht="15.6">
      <c r="B108" s="108" t="s">
        <v>234</v>
      </c>
      <c r="C108" s="7"/>
      <c r="D108" s="7"/>
      <c r="E108" s="7"/>
      <c r="F108" s="7"/>
      <c r="G108" s="8"/>
      <c r="K108" s="195"/>
      <c r="L108" s="195"/>
      <c r="M108" s="195"/>
      <c r="N108" s="195"/>
      <c r="P108" s="162"/>
    </row>
    <row r="109" spans="2:16">
      <c r="B109" s="109"/>
      <c r="C109" s="110"/>
      <c r="D109" s="110"/>
      <c r="E109" s="110"/>
      <c r="F109" s="110"/>
      <c r="G109" s="111"/>
      <c r="K109" s="195"/>
      <c r="L109" s="195"/>
      <c r="M109" s="195"/>
      <c r="N109" s="195"/>
      <c r="P109" s="162"/>
    </row>
    <row r="110" spans="2:16" ht="18">
      <c r="B110" s="9"/>
      <c r="C110" s="294" t="s">
        <v>274</v>
      </c>
      <c r="D110" s="286"/>
      <c r="E110" s="286"/>
      <c r="F110" s="286"/>
      <c r="G110" s="10"/>
      <c r="K110" s="195"/>
      <c r="L110" s="195"/>
      <c r="M110" s="195"/>
      <c r="N110" s="195"/>
      <c r="P110" s="162"/>
    </row>
    <row r="111" spans="2:16" ht="18">
      <c r="B111" s="9"/>
      <c r="C111" s="294" t="s">
        <v>272</v>
      </c>
      <c r="D111" s="286"/>
      <c r="E111" s="286"/>
      <c r="F111" s="286"/>
      <c r="G111" s="10"/>
      <c r="K111" s="195"/>
      <c r="L111" s="195"/>
      <c r="M111" s="195"/>
      <c r="N111" s="195"/>
      <c r="P111" s="162"/>
    </row>
    <row r="112" spans="2:16" ht="18">
      <c r="B112" s="9"/>
      <c r="C112" s="285" t="s">
        <v>387</v>
      </c>
      <c r="D112" s="286"/>
      <c r="E112" s="286"/>
      <c r="F112" s="286"/>
      <c r="G112" s="10"/>
      <c r="K112" s="195"/>
      <c r="L112" s="195"/>
      <c r="M112" s="195"/>
      <c r="N112" s="195"/>
      <c r="P112" s="162"/>
    </row>
    <row r="113" spans="2:16" ht="18">
      <c r="B113" s="9"/>
      <c r="C113" s="285" t="s">
        <v>273</v>
      </c>
      <c r="D113" s="286"/>
      <c r="E113" s="286"/>
      <c r="F113" s="286"/>
      <c r="G113" s="10"/>
      <c r="K113" s="195"/>
      <c r="L113" s="195"/>
      <c r="M113" s="195"/>
      <c r="N113" s="195"/>
      <c r="P113" s="162"/>
    </row>
    <row r="114" spans="2:16">
      <c r="B114" s="9"/>
      <c r="G114" s="10"/>
      <c r="K114" s="195"/>
      <c r="L114" s="195"/>
      <c r="M114" s="195"/>
      <c r="N114" s="195"/>
      <c r="P114" s="162"/>
    </row>
    <row r="115" spans="2:16">
      <c r="B115" s="13"/>
      <c r="C115" s="116"/>
      <c r="D115" s="116"/>
      <c r="E115" s="116"/>
      <c r="F115" s="116"/>
      <c r="G115" s="12"/>
      <c r="K115" s="195"/>
      <c r="L115" s="195"/>
      <c r="M115" s="195"/>
      <c r="N115" s="195"/>
      <c r="P115" s="162"/>
    </row>
    <row r="116" spans="2:16" ht="15">
      <c r="C116" s="118"/>
      <c r="D116" s="118"/>
      <c r="E116" s="118"/>
      <c r="F116" s="118"/>
      <c r="K116" s="195"/>
      <c r="L116" s="195"/>
      <c r="M116" s="195"/>
      <c r="N116" s="195"/>
      <c r="P116" s="162"/>
    </row>
    <row r="117" spans="2:16">
      <c r="P117" s="162"/>
    </row>
    <row r="118" spans="2:16" ht="15.6">
      <c r="B118" s="108" t="s">
        <v>277</v>
      </c>
      <c r="C118" s="7"/>
      <c r="D118" s="7"/>
      <c r="E118" s="7"/>
      <c r="F118" s="7"/>
      <c r="G118" s="8"/>
      <c r="P118" s="162"/>
    </row>
    <row r="119" spans="2:16">
      <c r="B119" s="109"/>
      <c r="C119" s="110"/>
      <c r="D119" s="110"/>
      <c r="E119" s="110"/>
      <c r="F119" s="110"/>
      <c r="G119" s="111"/>
      <c r="P119" s="162"/>
    </row>
    <row r="120" spans="2:16" ht="18">
      <c r="B120" s="9"/>
      <c r="C120" s="294" t="s">
        <v>278</v>
      </c>
      <c r="D120" s="286"/>
      <c r="E120" s="286"/>
      <c r="F120" s="286"/>
      <c r="G120" s="10"/>
      <c r="P120" s="162"/>
    </row>
    <row r="121" spans="2:16" ht="18">
      <c r="B121" s="9"/>
      <c r="C121" s="294" t="s">
        <v>272</v>
      </c>
      <c r="D121" s="286"/>
      <c r="E121" s="286"/>
      <c r="F121" s="286"/>
      <c r="G121" s="10"/>
      <c r="P121" s="162"/>
    </row>
    <row r="122" spans="2:16" ht="18">
      <c r="B122" s="9"/>
      <c r="C122" s="323" t="s">
        <v>279</v>
      </c>
      <c r="D122" s="324"/>
      <c r="E122" s="324"/>
      <c r="F122" s="324"/>
      <c r="G122" s="10"/>
      <c r="P122" s="162"/>
    </row>
    <row r="123" spans="2:16" ht="18">
      <c r="B123" s="9"/>
      <c r="C123" s="114" t="s">
        <v>271</v>
      </c>
      <c r="D123" s="115"/>
      <c r="E123" s="115"/>
      <c r="F123" s="115"/>
      <c r="G123" s="10"/>
      <c r="P123" s="162"/>
    </row>
    <row r="124" spans="2:16" ht="18">
      <c r="B124" s="9"/>
      <c r="C124" s="114" t="s">
        <v>13</v>
      </c>
      <c r="D124" s="115"/>
      <c r="E124" s="115"/>
      <c r="F124" s="115"/>
      <c r="G124" s="10"/>
      <c r="K124" s="120"/>
      <c r="P124" s="162"/>
    </row>
    <row r="125" spans="2:16" ht="15">
      <c r="B125" s="9"/>
      <c r="C125" s="118"/>
      <c r="D125" s="118"/>
      <c r="E125" s="118"/>
      <c r="F125" s="118"/>
      <c r="G125" s="10"/>
      <c r="K125" s="121"/>
      <c r="P125" s="162"/>
    </row>
    <row r="126" spans="2:16" ht="15">
      <c r="B126" s="9"/>
      <c r="C126" s="118"/>
      <c r="D126" s="118"/>
      <c r="E126" s="118"/>
      <c r="F126" s="118"/>
      <c r="G126" s="10"/>
      <c r="K126" s="121"/>
      <c r="P126" s="162"/>
    </row>
    <row r="127" spans="2:16" ht="15">
      <c r="B127" s="117"/>
      <c r="C127" s="117"/>
      <c r="D127" s="117"/>
      <c r="E127" s="117"/>
      <c r="F127" s="7"/>
      <c r="G127" s="7"/>
      <c r="P127" s="162"/>
    </row>
    <row r="128" spans="2:16" ht="15.6">
      <c r="B128" s="108" t="s">
        <v>287</v>
      </c>
      <c r="C128" s="7"/>
      <c r="D128" s="7"/>
      <c r="E128" s="7"/>
      <c r="F128" s="7"/>
      <c r="G128" s="8"/>
    </row>
    <row r="129" spans="2:7">
      <c r="B129" s="109"/>
      <c r="C129" s="110"/>
      <c r="D129" s="110"/>
      <c r="E129" s="110"/>
      <c r="F129" s="110"/>
      <c r="G129" s="111"/>
    </row>
    <row r="130" spans="2:7" ht="18">
      <c r="B130" s="9"/>
      <c r="C130" s="294" t="s">
        <v>284</v>
      </c>
      <c r="D130" s="286"/>
      <c r="E130" s="286"/>
      <c r="F130" s="286"/>
      <c r="G130" s="10"/>
    </row>
    <row r="131" spans="2:7" ht="18">
      <c r="B131" s="9"/>
      <c r="C131" s="294" t="s">
        <v>285</v>
      </c>
      <c r="D131" s="286"/>
      <c r="E131" s="286"/>
      <c r="F131" s="286"/>
      <c r="G131" s="10"/>
    </row>
    <row r="132" spans="2:7" ht="18">
      <c r="B132" s="9"/>
      <c r="C132" s="323" t="s">
        <v>286</v>
      </c>
      <c r="D132" s="324"/>
      <c r="E132" s="324"/>
      <c r="F132" s="324"/>
      <c r="G132" s="10"/>
    </row>
    <row r="133" spans="2:7" ht="18">
      <c r="B133" s="9"/>
      <c r="C133" s="334" t="s">
        <v>282</v>
      </c>
      <c r="D133" s="323"/>
      <c r="E133" s="323"/>
      <c r="F133" s="323"/>
      <c r="G133" s="10"/>
    </row>
    <row r="134" spans="2:7" ht="18">
      <c r="B134" s="9"/>
      <c r="C134" s="335" t="s">
        <v>283</v>
      </c>
      <c r="D134" s="336"/>
      <c r="E134" s="336"/>
      <c r="F134" s="336"/>
      <c r="G134" s="10"/>
    </row>
    <row r="135" spans="2:7" ht="15">
      <c r="B135" s="9"/>
      <c r="C135" s="118"/>
      <c r="D135" s="118"/>
      <c r="E135" s="118"/>
      <c r="F135" s="118"/>
      <c r="G135" s="10"/>
    </row>
    <row r="136" spans="2:7" ht="15">
      <c r="B136" s="13"/>
      <c r="C136" s="61"/>
      <c r="D136" s="61"/>
      <c r="E136" s="61"/>
      <c r="F136" s="61"/>
      <c r="G136" s="12"/>
    </row>
    <row r="138" spans="2:7" ht="15.6">
      <c r="B138" s="108" t="s">
        <v>388</v>
      </c>
      <c r="C138" s="7"/>
      <c r="D138" s="7"/>
      <c r="E138" s="7"/>
      <c r="F138" s="7"/>
      <c r="G138" s="8"/>
    </row>
    <row r="139" spans="2:7">
      <c r="B139" s="109"/>
      <c r="C139" s="110"/>
      <c r="D139" s="110"/>
      <c r="E139" s="110"/>
      <c r="F139" s="110"/>
      <c r="G139" s="111"/>
    </row>
    <row r="140" spans="2:7" ht="18">
      <c r="B140" s="9"/>
      <c r="C140" s="294" t="s">
        <v>389</v>
      </c>
      <c r="D140" s="286"/>
      <c r="E140" s="286"/>
      <c r="F140" s="286"/>
      <c r="G140" s="10"/>
    </row>
    <row r="141" spans="2:7" ht="18">
      <c r="B141" s="9"/>
      <c r="C141" s="294" t="s">
        <v>285</v>
      </c>
      <c r="D141" s="286"/>
      <c r="E141" s="286"/>
      <c r="F141" s="286"/>
      <c r="G141" s="10"/>
    </row>
    <row r="142" spans="2:7" ht="18">
      <c r="B142" s="9"/>
      <c r="C142" s="323" t="s">
        <v>390</v>
      </c>
      <c r="D142" s="324"/>
      <c r="E142" s="324"/>
      <c r="F142" s="324"/>
      <c r="G142" s="10"/>
    </row>
    <row r="143" spans="2:7" ht="18">
      <c r="B143" s="9"/>
      <c r="C143" s="285" t="s">
        <v>280</v>
      </c>
      <c r="D143" s="286"/>
      <c r="E143" s="286"/>
      <c r="F143" s="286"/>
      <c r="G143" s="10"/>
    </row>
    <row r="144" spans="2:7" ht="18">
      <c r="B144" s="9"/>
      <c r="C144" s="285" t="s">
        <v>276</v>
      </c>
      <c r="D144" s="286"/>
      <c r="E144" s="286"/>
      <c r="F144" s="286"/>
      <c r="G144" s="10"/>
    </row>
    <row r="145" spans="2:7" ht="15">
      <c r="B145" s="9"/>
      <c r="C145" s="118"/>
      <c r="D145" s="118"/>
      <c r="E145" s="118"/>
      <c r="F145" s="118"/>
      <c r="G145" s="10"/>
    </row>
    <row r="146" spans="2:7" ht="15">
      <c r="B146" s="13"/>
      <c r="C146" s="61"/>
      <c r="D146" s="61"/>
      <c r="E146" s="61"/>
      <c r="F146" s="61"/>
      <c r="G146" s="12"/>
    </row>
    <row r="148" spans="2:7" ht="15.6">
      <c r="B148" s="108" t="s">
        <v>393</v>
      </c>
      <c r="C148" s="7"/>
      <c r="D148" s="7"/>
      <c r="E148" s="7"/>
      <c r="F148" s="7"/>
      <c r="G148" s="8"/>
    </row>
    <row r="149" spans="2:7">
      <c r="B149" s="109"/>
      <c r="C149" s="110"/>
      <c r="D149" s="110"/>
      <c r="E149" s="110"/>
      <c r="F149" s="110"/>
      <c r="G149" s="111"/>
    </row>
    <row r="150" spans="2:7" ht="18">
      <c r="B150" s="9"/>
      <c r="C150" s="294" t="s">
        <v>394</v>
      </c>
      <c r="D150" s="286"/>
      <c r="E150" s="286"/>
      <c r="F150" s="286"/>
      <c r="G150" s="10"/>
    </row>
    <row r="151" spans="2:7" ht="18">
      <c r="B151" s="9"/>
      <c r="C151" s="323" t="s">
        <v>496</v>
      </c>
      <c r="D151" s="324"/>
      <c r="E151" s="324"/>
      <c r="F151" s="324"/>
      <c r="G151" s="10"/>
    </row>
    <row r="152" spans="2:7" ht="18">
      <c r="B152" s="9"/>
      <c r="C152" s="323" t="s">
        <v>499</v>
      </c>
      <c r="D152" s="324"/>
      <c r="E152" s="324"/>
      <c r="F152" s="324"/>
      <c r="G152" s="10"/>
    </row>
    <row r="153" spans="2:7" ht="18">
      <c r="B153" s="9"/>
      <c r="C153" s="285" t="s">
        <v>497</v>
      </c>
      <c r="D153" s="286"/>
      <c r="E153" s="286"/>
      <c r="F153" s="286"/>
      <c r="G153" s="10"/>
    </row>
    <row r="154" spans="2:7" ht="18">
      <c r="B154" s="9"/>
      <c r="C154" s="285" t="s">
        <v>498</v>
      </c>
      <c r="D154" s="286"/>
      <c r="E154" s="286"/>
      <c r="F154" s="286"/>
      <c r="G154" s="10"/>
    </row>
    <row r="155" spans="2:7" ht="15">
      <c r="B155" s="9"/>
      <c r="C155" s="118"/>
      <c r="D155" s="118"/>
      <c r="E155" s="118"/>
      <c r="F155" s="118"/>
      <c r="G155" s="10"/>
    </row>
    <row r="156" spans="2:7" ht="15">
      <c r="B156" s="13"/>
      <c r="C156" s="61"/>
      <c r="D156" s="61"/>
      <c r="E156" s="61"/>
      <c r="F156" s="61"/>
      <c r="G156" s="12"/>
    </row>
  </sheetData>
  <sheetProtection algorithmName="SHA-512" hashValue="Wf25p0hVRWGiZlwFJQslA5ANBCFRl2GBAQnGshb0hjB0/Rx4QXijMfFf2hY7oqzLO9aXMymMG43nXpfcYmsmlQ==" saltValue="u1f/H8u8ddTde+OkoNwl6g==" spinCount="100000" sheet="1" selectLockedCells="1" autoFilter="0"/>
  <mergeCells count="78">
    <mergeCell ref="J23:O25"/>
    <mergeCell ref="C121:F121"/>
    <mergeCell ref="C100:F100"/>
    <mergeCell ref="C144:F144"/>
    <mergeCell ref="C133:F133"/>
    <mergeCell ref="C134:F134"/>
    <mergeCell ref="C122:F122"/>
    <mergeCell ref="C102:F102"/>
    <mergeCell ref="C131:F131"/>
    <mergeCell ref="C132:F132"/>
    <mergeCell ref="C130:F130"/>
    <mergeCell ref="C140:F140"/>
    <mergeCell ref="C141:F141"/>
    <mergeCell ref="C142:F142"/>
    <mergeCell ref="C143:F143"/>
    <mergeCell ref="C110:F110"/>
    <mergeCell ref="C120:F120"/>
    <mergeCell ref="C154:F154"/>
    <mergeCell ref="C150:F150"/>
    <mergeCell ref="C151:F151"/>
    <mergeCell ref="C152:F152"/>
    <mergeCell ref="C153:F153"/>
    <mergeCell ref="J27:M27"/>
    <mergeCell ref="B3:D3"/>
    <mergeCell ref="B65:D65"/>
    <mergeCell ref="D5:G5"/>
    <mergeCell ref="D7:G7"/>
    <mergeCell ref="D9:G9"/>
    <mergeCell ref="B25:E25"/>
    <mergeCell ref="B24:D24"/>
    <mergeCell ref="B47:D47"/>
    <mergeCell ref="B45:F45"/>
    <mergeCell ref="B58:F58"/>
    <mergeCell ref="B60:D60"/>
    <mergeCell ref="E11:F11"/>
    <mergeCell ref="E13:F13"/>
    <mergeCell ref="D19:G19"/>
    <mergeCell ref="D21:G21"/>
    <mergeCell ref="C82:F82"/>
    <mergeCell ref="B87:E87"/>
    <mergeCell ref="E73:G73"/>
    <mergeCell ref="B41:F41"/>
    <mergeCell ref="B43:F43"/>
    <mergeCell ref="B54:F54"/>
    <mergeCell ref="B56:F56"/>
    <mergeCell ref="B78:D78"/>
    <mergeCell ref="E75:G75"/>
    <mergeCell ref="B73:C73"/>
    <mergeCell ref="C81:F81"/>
    <mergeCell ref="C112:F112"/>
    <mergeCell ref="C113:F113"/>
    <mergeCell ref="C83:F83"/>
    <mergeCell ref="C85:F85"/>
    <mergeCell ref="C93:F93"/>
    <mergeCell ref="C94:F94"/>
    <mergeCell ref="C90:F90"/>
    <mergeCell ref="B88:C88"/>
    <mergeCell ref="C111:F111"/>
    <mergeCell ref="B89:G89"/>
    <mergeCell ref="C92:F92"/>
    <mergeCell ref="C91:F91"/>
    <mergeCell ref="C84:F84"/>
    <mergeCell ref="P1:P87"/>
    <mergeCell ref="B77:E77"/>
    <mergeCell ref="D20:G20"/>
    <mergeCell ref="D22:G22"/>
    <mergeCell ref="B71:C71"/>
    <mergeCell ref="E67:G67"/>
    <mergeCell ref="E69:G69"/>
    <mergeCell ref="E71:G71"/>
    <mergeCell ref="B69:C69"/>
    <mergeCell ref="B31:E31"/>
    <mergeCell ref="F31:H31"/>
    <mergeCell ref="E35:G35"/>
    <mergeCell ref="B67:C67"/>
    <mergeCell ref="B75:C75"/>
    <mergeCell ref="G40:H40"/>
    <mergeCell ref="B79:G79"/>
  </mergeCells>
  <dataValidations count="6">
    <dataValidation type="list" allowBlank="1" showErrorMessage="1" prompt="Bitte zuständige ADD Außenstelle auswählen" sqref="E17" xr:uid="{00000000-0002-0000-0200-000000000000}">
      <formula1>"Koblenz, Neustadt, Trier,"</formula1>
    </dataValidation>
    <dataValidation type="list" allowBlank="1" showInputMessage="1" showErrorMessage="1" prompt="Bitte Schulart auswählen damit die zutreffenden Daten für BPR- und HPR-Wahl eingelesen werden." sqref="D19:G19" xr:uid="{00000000-0002-0000-0200-000001000000}">
      <formula1>"Grundschule, Grund- und Realschule plus, Realschule plus, Förderschule, Integrierte Gesamtschule, Gymnasium/Kolleg, Berufsbildende Schule, "</formula1>
    </dataValidation>
    <dataValidation type="list" allowBlank="1" showInputMessage="1" showErrorMessage="1" error="unzulässige Eingabe!" prompt="Bitte Zutreffendes auswählen" sqref="D21:G21" xr:uid="{00000000-0002-0000-0200-000002000000}">
      <formula1>"Studienseminar GS, Studienseminar FÖS, Studienseminar RS, Studienseminar GYM, Studienseminar BBS,"</formula1>
    </dataValidation>
    <dataValidation allowBlank="1" showErrorMessage="1" prompt="Bitte Schulart auswählen. " sqref="C83:F83" xr:uid="{00000000-0002-0000-0200-000003000000}"/>
    <dataValidation type="list" allowBlank="1" showInputMessage="1" showErrorMessage="1" sqref="B25:E25" xr:uid="{00000000-0002-0000-0200-000004000000}">
      <formula1>"Die Stimmabgabe erfolgt an folgendem Tag:, Die Stimmabgabe erfolgt an folgenden Tagen    von:"</formula1>
    </dataValidation>
    <dataValidation type="textLength" operator="equal" allowBlank="1" showInputMessage="1" showErrorMessage="1" error="Schulnummern werden immer 5-stellig eingegeben!" sqref="E15" xr:uid="{00000000-0002-0000-0200-000005000000}">
      <formula1>5</formula1>
    </dataValidation>
  </dataValidations>
  <pageMargins left="0.70866141732283472" right="0.70866141732283472" top="0.78740157480314965" bottom="0.78740157480314965" header="0.31496062992125984" footer="0.31496062992125984"/>
  <pageSetup paperSize="9" scale="53" orientation="portrait" r:id="rId1"/>
  <rowBreaks count="1" manualBreakCount="1">
    <brk id="86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tabColor theme="3" tint="0.39997558519241921"/>
  </sheetPr>
  <dimension ref="A1:AD134"/>
  <sheetViews>
    <sheetView showGridLines="0" zoomScaleNormal="100" workbookViewId="0">
      <selection activeCell="H105" sqref="H105:J106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70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AA4" s="386"/>
    </row>
    <row r="5" spans="1:27" ht="10.199999999999999" customHeight="1">
      <c r="AA5" s="386"/>
    </row>
    <row r="6" spans="1:27" ht="9.6" customHeight="1">
      <c r="AA6" s="386"/>
    </row>
    <row r="7" spans="1:27" ht="10.199999999999999" customHeight="1">
      <c r="B7" s="368" t="s">
        <v>72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86"/>
    </row>
    <row r="8" spans="1:27" ht="10.199999999999999" customHeight="1"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86"/>
    </row>
    <row r="9" spans="1:27" ht="10.199999999999999" customHeight="1">
      <c r="B9" s="370" t="s">
        <v>71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86"/>
    </row>
    <row r="10" spans="1:27" ht="10.199999999999999" customHeight="1"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86"/>
    </row>
    <row r="11" spans="1:27" ht="10.199999999999999" customHeight="1">
      <c r="B11" s="371" t="s">
        <v>347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86"/>
    </row>
    <row r="12" spans="1:27" ht="10.199999999999999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86"/>
    </row>
    <row r="17" spans="1:29" ht="10.199999999999999" customHeight="1">
      <c r="B17" s="34"/>
      <c r="C17" s="34"/>
      <c r="D17" s="372" t="str">
        <f>IF(Dienststellendaten!D5&lt;1,"",Dienststellendaten!D5)</f>
        <v/>
      </c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14"/>
      <c r="Y17" s="14"/>
      <c r="Z17" s="14"/>
      <c r="AA17" s="386"/>
    </row>
    <row r="18" spans="1:29" ht="10.199999999999999" customHeight="1">
      <c r="A18" s="35"/>
      <c r="B18" s="36"/>
      <c r="C18" s="36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6"/>
      <c r="Y18" s="36"/>
      <c r="Z18" s="14"/>
      <c r="AA18" s="386"/>
    </row>
    <row r="19" spans="1:29" ht="10.199999999999999" customHeigh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14"/>
      <c r="AA19" s="386"/>
    </row>
    <row r="20" spans="1:29" ht="10.199999999999999" customHeight="1">
      <c r="A20" s="35"/>
      <c r="B20" s="36"/>
      <c r="C20" s="36"/>
      <c r="D20" s="372" t="str">
        <f>IF(Dienststellendaten!D7&lt;1,"",Dienststellendaten!D7)</f>
        <v/>
      </c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6"/>
      <c r="Y20" s="36"/>
      <c r="Z20" s="14"/>
      <c r="AA20" s="386"/>
    </row>
    <row r="21" spans="1:29" ht="10.199999999999999" customHeight="1">
      <c r="A21" s="35"/>
      <c r="B21" s="36"/>
      <c r="C21" s="36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6"/>
      <c r="Y21" s="36"/>
      <c r="Z21" s="14"/>
      <c r="AA21" s="386"/>
    </row>
    <row r="22" spans="1:29" ht="10.199999999999999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14"/>
      <c r="AA22" s="386"/>
    </row>
    <row r="23" spans="1:29" ht="10.199999999999999" customHeight="1">
      <c r="A23" s="35"/>
      <c r="B23" s="36"/>
      <c r="C23" s="36"/>
      <c r="D23" s="372" t="str">
        <f>IF(Dienststellendaten!D9&lt;1,"",Dienststellendaten!D9)</f>
        <v/>
      </c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6"/>
      <c r="Y23" s="36"/>
      <c r="Z23" s="14"/>
      <c r="AA23" s="386"/>
    </row>
    <row r="24" spans="1:29" ht="10.199999999999999" customHeight="1">
      <c r="A24" s="35"/>
      <c r="B24" s="36"/>
      <c r="C24" s="36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6"/>
      <c r="Y24" s="36"/>
      <c r="Z24" s="14"/>
      <c r="AA24" s="386"/>
    </row>
    <row r="25" spans="1:29" ht="10.199999999999999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14"/>
      <c r="AA25" s="386"/>
    </row>
    <row r="26" spans="1:29" ht="10.199999999999999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14"/>
      <c r="AA26" s="386"/>
    </row>
    <row r="27" spans="1:29" ht="10.199999999999999" customHeight="1">
      <c r="A27" s="35"/>
      <c r="B27" s="387" t="s">
        <v>392</v>
      </c>
      <c r="C27" s="318"/>
      <c r="D27" s="318"/>
      <c r="E27" s="318"/>
      <c r="F27" s="318"/>
      <c r="G27" s="318"/>
      <c r="H27" s="318"/>
      <c r="I27" s="337" t="str">
        <f>IF(Dienststellendaten!D67&lt;1,"",Dienststellendaten!D67)</f>
        <v/>
      </c>
      <c r="J27" s="337"/>
      <c r="K27" s="36"/>
      <c r="L27" s="339" t="str">
        <f>IF(Dienststellendaten!E67&lt;1,"",Dienststellendaten!E67)</f>
        <v/>
      </c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6"/>
      <c r="Y27" s="36"/>
      <c r="Z27" s="14"/>
      <c r="AA27" s="386"/>
    </row>
    <row r="28" spans="1:29" ht="10.199999999999999" customHeight="1">
      <c r="A28" s="35"/>
      <c r="B28" s="318"/>
      <c r="C28" s="318"/>
      <c r="D28" s="318"/>
      <c r="E28" s="318"/>
      <c r="F28" s="318"/>
      <c r="G28" s="318"/>
      <c r="H28" s="318"/>
      <c r="I28" s="337"/>
      <c r="J28" s="337"/>
      <c r="K28" s="36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6"/>
      <c r="Y28" s="36"/>
      <c r="Z28" s="14"/>
      <c r="AA28" s="386"/>
      <c r="AB28" s="17"/>
      <c r="AC28" s="17"/>
    </row>
    <row r="29" spans="1:29" ht="9.6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14"/>
      <c r="AA29" s="386"/>
    </row>
    <row r="30" spans="1:29" ht="10.199999999999999" customHeight="1">
      <c r="A30" s="35"/>
      <c r="B30" s="36"/>
      <c r="C30" s="36"/>
      <c r="D30" s="36"/>
      <c r="E30" s="36"/>
      <c r="F30" s="36"/>
      <c r="G30" s="36"/>
      <c r="H30" s="36"/>
      <c r="I30" s="337" t="str">
        <f>IF(Dienststellendaten!D69&lt;1,"",Dienststellendaten!D69)</f>
        <v/>
      </c>
      <c r="J30" s="337"/>
      <c r="K30" s="36"/>
      <c r="L30" s="339" t="str">
        <f>IF(Dienststellendaten!E69&lt;1,"",Dienststellendaten!E69)</f>
        <v/>
      </c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6"/>
      <c r="Y30" s="36"/>
      <c r="Z30" s="14"/>
      <c r="AA30" s="386"/>
    </row>
    <row r="31" spans="1:29" ht="10.199999999999999" customHeight="1">
      <c r="A31" s="35"/>
      <c r="B31" s="36"/>
      <c r="C31" s="36"/>
      <c r="D31" s="36"/>
      <c r="E31" s="36"/>
      <c r="F31" s="36"/>
      <c r="G31" s="36"/>
      <c r="H31" s="36"/>
      <c r="I31" s="337"/>
      <c r="J31" s="337"/>
      <c r="K31" s="36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6"/>
      <c r="Y31" s="36"/>
      <c r="Z31" s="14"/>
      <c r="AA31" s="386"/>
    </row>
    <row r="32" spans="1:29" ht="10.199999999999999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14"/>
      <c r="AA32" s="386"/>
    </row>
    <row r="33" spans="1:27" ht="10.199999999999999" customHeight="1">
      <c r="A33" s="35"/>
      <c r="B33" s="36"/>
      <c r="C33" s="36"/>
      <c r="D33" s="36"/>
      <c r="E33" s="36"/>
      <c r="F33" s="36"/>
      <c r="G33" s="36"/>
      <c r="H33" s="36"/>
      <c r="I33" s="337" t="str">
        <f>IF(Dienststellendaten!D71&lt;1,"",Dienststellendaten!D71)</f>
        <v/>
      </c>
      <c r="J33" s="337"/>
      <c r="K33" s="36"/>
      <c r="L33" s="339" t="str">
        <f>IF(Dienststellendaten!E71&lt;1,"",Dienststellendaten!E71)</f>
        <v/>
      </c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6"/>
      <c r="Y33" s="36"/>
      <c r="Z33" s="14"/>
      <c r="AA33" s="386"/>
    </row>
    <row r="34" spans="1:27" ht="10.199999999999999" customHeight="1">
      <c r="A34" s="35"/>
      <c r="B34" s="36"/>
      <c r="C34" s="36"/>
      <c r="D34" s="36"/>
      <c r="E34" s="36"/>
      <c r="F34" s="36"/>
      <c r="G34" s="36"/>
      <c r="H34" s="36"/>
      <c r="I34" s="337"/>
      <c r="J34" s="337"/>
      <c r="K34" s="36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6"/>
      <c r="Y34" s="36"/>
      <c r="Z34" s="14"/>
      <c r="AA34" s="386"/>
    </row>
    <row r="35" spans="1:27" ht="10.199999999999999" customHeight="1">
      <c r="A35" s="35"/>
      <c r="B35" s="36"/>
      <c r="C35" s="36"/>
      <c r="D35" s="36"/>
      <c r="E35" s="36"/>
      <c r="F35" s="36"/>
      <c r="G35" s="36"/>
      <c r="H35" s="36"/>
      <c r="I35" s="179"/>
      <c r="J35" s="179"/>
      <c r="K35" s="36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36"/>
      <c r="Y35" s="36"/>
      <c r="Z35" s="14"/>
      <c r="AA35" s="386"/>
    </row>
    <row r="36" spans="1:27" ht="10.199999999999999" customHeight="1">
      <c r="A36" s="35"/>
      <c r="B36" s="36"/>
      <c r="C36" s="36"/>
      <c r="D36" s="36"/>
      <c r="E36" s="36"/>
      <c r="F36" s="36"/>
      <c r="G36" s="36"/>
      <c r="H36" s="36"/>
      <c r="I36" s="337" t="str">
        <f>IF(Dienststellendaten!D73&lt;1,"",Dienststellendaten!D73)</f>
        <v/>
      </c>
      <c r="J36" s="338"/>
      <c r="K36" s="36"/>
      <c r="L36" s="339" t="str">
        <f>IF(Dienststellendaten!E73&lt;1,"",Dienststellendaten!E73)</f>
        <v/>
      </c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6"/>
      <c r="Y36" s="36"/>
      <c r="Z36" s="14"/>
      <c r="AA36" s="386"/>
    </row>
    <row r="37" spans="1:27" ht="10.199999999999999" customHeight="1">
      <c r="A37" s="35"/>
      <c r="B37" s="36"/>
      <c r="C37" s="36"/>
      <c r="D37" s="36"/>
      <c r="E37" s="36"/>
      <c r="F37" s="36"/>
      <c r="G37" s="36"/>
      <c r="H37" s="36"/>
      <c r="I37" s="338"/>
      <c r="J37" s="338"/>
      <c r="K37" s="36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6"/>
      <c r="Y37" s="36"/>
      <c r="Z37" s="14"/>
      <c r="AA37" s="386"/>
    </row>
    <row r="38" spans="1:27" ht="10.199999999999999" customHeight="1">
      <c r="A38" s="35"/>
      <c r="B38" s="36"/>
      <c r="C38" s="36"/>
      <c r="D38" s="36"/>
      <c r="E38" s="36"/>
      <c r="F38" s="36"/>
      <c r="G38" s="36"/>
      <c r="H38" s="36"/>
      <c r="I38" s="179"/>
      <c r="J38" s="179"/>
      <c r="K38" s="36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36"/>
      <c r="Y38" s="36"/>
      <c r="Z38" s="14"/>
      <c r="AA38" s="386"/>
    </row>
    <row r="39" spans="1:27" ht="10.199999999999999" customHeight="1">
      <c r="A39" s="35"/>
      <c r="B39" s="36"/>
      <c r="C39" s="36"/>
      <c r="D39" s="36"/>
      <c r="E39" s="36"/>
      <c r="F39" s="36"/>
      <c r="G39" s="36"/>
      <c r="H39" s="36"/>
      <c r="I39" s="337" t="str">
        <f>IF(Dienststellendaten!D75&lt;1,"",Dienststellendaten!D75)</f>
        <v/>
      </c>
      <c r="J39" s="338"/>
      <c r="K39" s="36"/>
      <c r="L39" s="339" t="str">
        <f>IF(Dienststellendaten!E75&lt;1,"",Dienststellendaten!E75)</f>
        <v/>
      </c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6"/>
      <c r="Y39" s="36"/>
      <c r="Z39" s="14"/>
      <c r="AA39" s="386"/>
    </row>
    <row r="40" spans="1:27" ht="10.199999999999999" customHeight="1">
      <c r="A40" s="35"/>
      <c r="B40" s="36"/>
      <c r="C40" s="36"/>
      <c r="D40" s="36"/>
      <c r="E40" s="36"/>
      <c r="F40" s="36"/>
      <c r="G40" s="36"/>
      <c r="H40" s="36"/>
      <c r="I40" s="338"/>
      <c r="J40" s="338"/>
      <c r="K40" s="36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6"/>
      <c r="Y40" s="36"/>
      <c r="Z40" s="14"/>
      <c r="AA40" s="386"/>
    </row>
    <row r="41" spans="1:27" ht="10.19999999999999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14"/>
      <c r="AA41" s="386"/>
    </row>
    <row r="42" spans="1:27" ht="10.199999999999999" customHeigh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14"/>
      <c r="AA42" s="386"/>
    </row>
    <row r="43" spans="1:27" ht="10.199999999999999" customHeight="1">
      <c r="A43" s="35"/>
      <c r="B43" s="349" t="s">
        <v>74</v>
      </c>
      <c r="C43" s="350"/>
      <c r="D43" s="350"/>
      <c r="E43" s="350"/>
      <c r="F43" s="350"/>
      <c r="G43" s="350"/>
      <c r="H43" s="363"/>
      <c r="I43" s="364"/>
      <c r="J43" s="349" t="s">
        <v>75</v>
      </c>
      <c r="K43" s="363"/>
      <c r="L43" s="363"/>
      <c r="M43" s="363"/>
      <c r="N43" s="363"/>
      <c r="O43" s="363"/>
      <c r="P43" s="363"/>
      <c r="Q43" s="364"/>
      <c r="R43" s="349" t="s">
        <v>76</v>
      </c>
      <c r="S43" s="350"/>
      <c r="T43" s="350"/>
      <c r="U43" s="351"/>
      <c r="V43" s="349" t="s">
        <v>77</v>
      </c>
      <c r="W43" s="350"/>
      <c r="X43" s="350"/>
      <c r="Y43" s="351"/>
      <c r="Z43" s="14"/>
      <c r="AA43" s="386"/>
    </row>
    <row r="44" spans="1:27" ht="10.199999999999999" customHeight="1">
      <c r="A44" s="35"/>
      <c r="B44" s="352"/>
      <c r="C44" s="353"/>
      <c r="D44" s="353"/>
      <c r="E44" s="353"/>
      <c r="F44" s="353"/>
      <c r="G44" s="353"/>
      <c r="H44" s="365"/>
      <c r="I44" s="366"/>
      <c r="J44" s="367"/>
      <c r="K44" s="365"/>
      <c r="L44" s="365"/>
      <c r="M44" s="365"/>
      <c r="N44" s="365"/>
      <c r="O44" s="365"/>
      <c r="P44" s="365"/>
      <c r="Q44" s="366"/>
      <c r="R44" s="352"/>
      <c r="S44" s="353"/>
      <c r="T44" s="353"/>
      <c r="U44" s="354"/>
      <c r="V44" s="352"/>
      <c r="W44" s="353"/>
      <c r="X44" s="353"/>
      <c r="Y44" s="354"/>
      <c r="Z44" s="14"/>
      <c r="AA44" s="386"/>
    </row>
    <row r="45" spans="1:27" ht="10.199999999999999" customHeight="1">
      <c r="A45" s="35"/>
      <c r="B45" s="340"/>
      <c r="C45" s="355"/>
      <c r="D45" s="355"/>
      <c r="E45" s="355"/>
      <c r="F45" s="355"/>
      <c r="G45" s="355"/>
      <c r="H45" s="355"/>
      <c r="I45" s="356"/>
      <c r="J45" s="340"/>
      <c r="K45" s="355"/>
      <c r="L45" s="355"/>
      <c r="M45" s="355"/>
      <c r="N45" s="355"/>
      <c r="O45" s="355"/>
      <c r="P45" s="355"/>
      <c r="Q45" s="356"/>
      <c r="R45" s="340"/>
      <c r="S45" s="341"/>
      <c r="T45" s="341"/>
      <c r="U45" s="342"/>
      <c r="V45" s="340"/>
      <c r="W45" s="341"/>
      <c r="X45" s="341"/>
      <c r="Y45" s="342"/>
      <c r="Z45" s="14"/>
      <c r="AA45" s="386"/>
    </row>
    <row r="46" spans="1:27" ht="10.199999999999999" customHeight="1">
      <c r="A46" s="35"/>
      <c r="B46" s="357"/>
      <c r="C46" s="358"/>
      <c r="D46" s="358"/>
      <c r="E46" s="358"/>
      <c r="F46" s="358"/>
      <c r="G46" s="358"/>
      <c r="H46" s="358"/>
      <c r="I46" s="359"/>
      <c r="J46" s="357"/>
      <c r="K46" s="358"/>
      <c r="L46" s="358"/>
      <c r="M46" s="358"/>
      <c r="N46" s="358"/>
      <c r="O46" s="358"/>
      <c r="P46" s="358"/>
      <c r="Q46" s="359"/>
      <c r="R46" s="343"/>
      <c r="S46" s="344"/>
      <c r="T46" s="344"/>
      <c r="U46" s="345"/>
      <c r="V46" s="343"/>
      <c r="W46" s="344"/>
      <c r="X46" s="344"/>
      <c r="Y46" s="345"/>
      <c r="Z46" s="14"/>
      <c r="AA46" s="386"/>
    </row>
    <row r="47" spans="1:27" ht="10.199999999999999" customHeight="1">
      <c r="A47" s="35"/>
      <c r="B47" s="357"/>
      <c r="C47" s="358"/>
      <c r="D47" s="358"/>
      <c r="E47" s="358"/>
      <c r="F47" s="358"/>
      <c r="G47" s="358"/>
      <c r="H47" s="358"/>
      <c r="I47" s="359"/>
      <c r="J47" s="357"/>
      <c r="K47" s="358"/>
      <c r="L47" s="358"/>
      <c r="M47" s="358"/>
      <c r="N47" s="358"/>
      <c r="O47" s="358"/>
      <c r="P47" s="358"/>
      <c r="Q47" s="359"/>
      <c r="R47" s="343"/>
      <c r="S47" s="344"/>
      <c r="T47" s="344"/>
      <c r="U47" s="345"/>
      <c r="V47" s="343"/>
      <c r="W47" s="344"/>
      <c r="X47" s="344"/>
      <c r="Y47" s="345"/>
      <c r="Z47" s="14"/>
      <c r="AA47" s="386"/>
    </row>
    <row r="48" spans="1:27" ht="10.199999999999999" customHeight="1">
      <c r="A48" s="35"/>
      <c r="B48" s="357"/>
      <c r="C48" s="358"/>
      <c r="D48" s="358"/>
      <c r="E48" s="358"/>
      <c r="F48" s="358"/>
      <c r="G48" s="358"/>
      <c r="H48" s="358"/>
      <c r="I48" s="359"/>
      <c r="J48" s="357"/>
      <c r="K48" s="358"/>
      <c r="L48" s="358"/>
      <c r="M48" s="358"/>
      <c r="N48" s="358"/>
      <c r="O48" s="358"/>
      <c r="P48" s="358"/>
      <c r="Q48" s="359"/>
      <c r="R48" s="343"/>
      <c r="S48" s="344"/>
      <c r="T48" s="344"/>
      <c r="U48" s="345"/>
      <c r="V48" s="343"/>
      <c r="W48" s="344"/>
      <c r="X48" s="344"/>
      <c r="Y48" s="345"/>
      <c r="Z48" s="14"/>
      <c r="AA48" s="386"/>
    </row>
    <row r="49" spans="1:27" ht="10.199999999999999" customHeight="1">
      <c r="A49" s="35"/>
      <c r="B49" s="360"/>
      <c r="C49" s="361"/>
      <c r="D49" s="361"/>
      <c r="E49" s="361"/>
      <c r="F49" s="361"/>
      <c r="G49" s="361"/>
      <c r="H49" s="361"/>
      <c r="I49" s="362"/>
      <c r="J49" s="360"/>
      <c r="K49" s="361"/>
      <c r="L49" s="361"/>
      <c r="M49" s="361"/>
      <c r="N49" s="361"/>
      <c r="O49" s="361"/>
      <c r="P49" s="361"/>
      <c r="Q49" s="362"/>
      <c r="R49" s="346"/>
      <c r="S49" s="347"/>
      <c r="T49" s="347"/>
      <c r="U49" s="348"/>
      <c r="V49" s="346"/>
      <c r="W49" s="347"/>
      <c r="X49" s="347"/>
      <c r="Y49" s="348"/>
      <c r="Z49" s="14"/>
      <c r="AA49" s="386"/>
    </row>
    <row r="50" spans="1:27" ht="10.199999999999999" customHeight="1">
      <c r="A50" s="35"/>
      <c r="B50" s="36"/>
      <c r="C50" s="392" t="s">
        <v>0</v>
      </c>
      <c r="D50" s="392"/>
      <c r="E50" s="392"/>
      <c r="F50" s="392"/>
      <c r="G50" s="36"/>
      <c r="H50" s="36"/>
      <c r="I50" s="36"/>
      <c r="J50" s="36"/>
      <c r="K50" s="36"/>
      <c r="L50" s="37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4"/>
      <c r="AA50" s="386"/>
    </row>
    <row r="51" spans="1:27" ht="10.199999999999999" customHeight="1">
      <c r="A51" s="35"/>
      <c r="B51" s="36"/>
      <c r="C51" s="393"/>
      <c r="D51" s="393"/>
      <c r="E51" s="393"/>
      <c r="F51" s="393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14"/>
      <c r="AA51" s="386"/>
    </row>
    <row r="52" spans="1:27" ht="10.199999999999999" customHeight="1">
      <c r="A52" s="35"/>
      <c r="B52" s="340"/>
      <c r="C52" s="355"/>
      <c r="D52" s="355"/>
      <c r="E52" s="355"/>
      <c r="F52" s="355"/>
      <c r="G52" s="355"/>
      <c r="H52" s="355"/>
      <c r="I52" s="356"/>
      <c r="J52" s="340"/>
      <c r="K52" s="355"/>
      <c r="L52" s="355"/>
      <c r="M52" s="355"/>
      <c r="N52" s="355"/>
      <c r="O52" s="355"/>
      <c r="P52" s="355"/>
      <c r="Q52" s="356"/>
      <c r="R52" s="340"/>
      <c r="S52" s="341"/>
      <c r="T52" s="341"/>
      <c r="U52" s="342"/>
      <c r="V52" s="340"/>
      <c r="W52" s="341"/>
      <c r="X52" s="341"/>
      <c r="Y52" s="342"/>
      <c r="Z52" s="14"/>
      <c r="AA52" s="386"/>
    </row>
    <row r="53" spans="1:27" ht="10.199999999999999" customHeight="1">
      <c r="A53" s="35"/>
      <c r="B53" s="357"/>
      <c r="C53" s="358"/>
      <c r="D53" s="358"/>
      <c r="E53" s="358"/>
      <c r="F53" s="358"/>
      <c r="G53" s="358"/>
      <c r="H53" s="358"/>
      <c r="I53" s="359"/>
      <c r="J53" s="357"/>
      <c r="K53" s="358"/>
      <c r="L53" s="358"/>
      <c r="M53" s="358"/>
      <c r="N53" s="358"/>
      <c r="O53" s="358"/>
      <c r="P53" s="358"/>
      <c r="Q53" s="359"/>
      <c r="R53" s="343"/>
      <c r="S53" s="344"/>
      <c r="T53" s="344"/>
      <c r="U53" s="345"/>
      <c r="V53" s="343"/>
      <c r="W53" s="344"/>
      <c r="X53" s="344"/>
      <c r="Y53" s="345"/>
      <c r="Z53" s="14"/>
      <c r="AA53" s="386"/>
    </row>
    <row r="54" spans="1:27" ht="10.199999999999999" customHeight="1">
      <c r="A54" s="35"/>
      <c r="B54" s="357"/>
      <c r="C54" s="358"/>
      <c r="D54" s="358"/>
      <c r="E54" s="358"/>
      <c r="F54" s="358"/>
      <c r="G54" s="358"/>
      <c r="H54" s="358"/>
      <c r="I54" s="359"/>
      <c r="J54" s="357"/>
      <c r="K54" s="358"/>
      <c r="L54" s="358"/>
      <c r="M54" s="358"/>
      <c r="N54" s="358"/>
      <c r="O54" s="358"/>
      <c r="P54" s="358"/>
      <c r="Q54" s="359"/>
      <c r="R54" s="343"/>
      <c r="S54" s="344"/>
      <c r="T54" s="344"/>
      <c r="U54" s="345"/>
      <c r="V54" s="343"/>
      <c r="W54" s="344"/>
      <c r="X54" s="344"/>
      <c r="Y54" s="345"/>
      <c r="Z54" s="14"/>
      <c r="AA54" s="386"/>
    </row>
    <row r="55" spans="1:27" ht="10.199999999999999" customHeight="1">
      <c r="A55" s="35"/>
      <c r="B55" s="357"/>
      <c r="C55" s="358"/>
      <c r="D55" s="358"/>
      <c r="E55" s="358"/>
      <c r="F55" s="358"/>
      <c r="G55" s="358"/>
      <c r="H55" s="358"/>
      <c r="I55" s="359"/>
      <c r="J55" s="357"/>
      <c r="K55" s="358"/>
      <c r="L55" s="358"/>
      <c r="M55" s="358"/>
      <c r="N55" s="358"/>
      <c r="O55" s="358"/>
      <c r="P55" s="358"/>
      <c r="Q55" s="359"/>
      <c r="R55" s="343"/>
      <c r="S55" s="344"/>
      <c r="T55" s="344"/>
      <c r="U55" s="345"/>
      <c r="V55" s="343"/>
      <c r="W55" s="344"/>
      <c r="X55" s="344"/>
      <c r="Y55" s="345"/>
      <c r="Z55" s="14"/>
      <c r="AA55" s="386"/>
    </row>
    <row r="56" spans="1:27" ht="10.199999999999999" customHeight="1">
      <c r="A56" s="35"/>
      <c r="B56" s="360"/>
      <c r="C56" s="361"/>
      <c r="D56" s="361"/>
      <c r="E56" s="361"/>
      <c r="F56" s="361"/>
      <c r="G56" s="361"/>
      <c r="H56" s="361"/>
      <c r="I56" s="362"/>
      <c r="J56" s="360"/>
      <c r="K56" s="361"/>
      <c r="L56" s="361"/>
      <c r="M56" s="361"/>
      <c r="N56" s="361"/>
      <c r="O56" s="361"/>
      <c r="P56" s="361"/>
      <c r="Q56" s="362"/>
      <c r="R56" s="346"/>
      <c r="S56" s="347"/>
      <c r="T56" s="347"/>
      <c r="U56" s="348"/>
      <c r="V56" s="346"/>
      <c r="W56" s="347"/>
      <c r="X56" s="347"/>
      <c r="Y56" s="348"/>
      <c r="Z56" s="14"/>
      <c r="AA56" s="386"/>
    </row>
    <row r="57" spans="1:27" ht="10.199999999999999" customHeight="1">
      <c r="A57" s="35"/>
      <c r="B57" s="36"/>
      <c r="C57" s="392" t="s">
        <v>370</v>
      </c>
      <c r="D57" s="392"/>
      <c r="E57" s="392"/>
      <c r="F57" s="392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14"/>
      <c r="AA57" s="386"/>
    </row>
    <row r="58" spans="1:27" ht="10.199999999999999" customHeight="1">
      <c r="A58" s="35"/>
      <c r="B58" s="36"/>
      <c r="C58" s="393"/>
      <c r="D58" s="393"/>
      <c r="E58" s="393"/>
      <c r="F58" s="393"/>
      <c r="G58" s="36"/>
      <c r="H58" s="36"/>
      <c r="I58" s="36"/>
      <c r="J58" s="36"/>
      <c r="K58" s="36"/>
      <c r="L58" s="37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14"/>
      <c r="AA58" s="386"/>
    </row>
    <row r="59" spans="1:27" ht="10.199999999999999" customHeight="1">
      <c r="A59" s="35"/>
      <c r="B59" s="340"/>
      <c r="C59" s="355"/>
      <c r="D59" s="355"/>
      <c r="E59" s="355"/>
      <c r="F59" s="355"/>
      <c r="G59" s="355"/>
      <c r="H59" s="355"/>
      <c r="I59" s="356"/>
      <c r="J59" s="340"/>
      <c r="K59" s="355"/>
      <c r="L59" s="355"/>
      <c r="M59" s="355"/>
      <c r="N59" s="355"/>
      <c r="O59" s="355"/>
      <c r="P59" s="355"/>
      <c r="Q59" s="356"/>
      <c r="R59" s="340"/>
      <c r="S59" s="341"/>
      <c r="T59" s="341"/>
      <c r="U59" s="342"/>
      <c r="V59" s="340"/>
      <c r="W59" s="341"/>
      <c r="X59" s="341"/>
      <c r="Y59" s="342"/>
      <c r="Z59" s="14"/>
      <c r="AA59" s="386"/>
    </row>
    <row r="60" spans="1:27" ht="10.199999999999999" customHeight="1">
      <c r="A60" s="35"/>
      <c r="B60" s="357"/>
      <c r="C60" s="358"/>
      <c r="D60" s="358"/>
      <c r="E60" s="358"/>
      <c r="F60" s="358"/>
      <c r="G60" s="358"/>
      <c r="H60" s="358"/>
      <c r="I60" s="359"/>
      <c r="J60" s="357"/>
      <c r="K60" s="358"/>
      <c r="L60" s="358"/>
      <c r="M60" s="358"/>
      <c r="N60" s="358"/>
      <c r="O60" s="358"/>
      <c r="P60" s="358"/>
      <c r="Q60" s="359"/>
      <c r="R60" s="343"/>
      <c r="S60" s="344"/>
      <c r="T60" s="344"/>
      <c r="U60" s="345"/>
      <c r="V60" s="343"/>
      <c r="W60" s="344"/>
      <c r="X60" s="344"/>
      <c r="Y60" s="345"/>
      <c r="Z60" s="14"/>
      <c r="AA60" s="386"/>
    </row>
    <row r="61" spans="1:27" ht="10.199999999999999" customHeight="1">
      <c r="A61" s="35"/>
      <c r="B61" s="357"/>
      <c r="C61" s="358"/>
      <c r="D61" s="358"/>
      <c r="E61" s="358"/>
      <c r="F61" s="358"/>
      <c r="G61" s="358"/>
      <c r="H61" s="358"/>
      <c r="I61" s="359"/>
      <c r="J61" s="357"/>
      <c r="K61" s="358"/>
      <c r="L61" s="358"/>
      <c r="M61" s="358"/>
      <c r="N61" s="358"/>
      <c r="O61" s="358"/>
      <c r="P61" s="358"/>
      <c r="Q61" s="359"/>
      <c r="R61" s="343"/>
      <c r="S61" s="344"/>
      <c r="T61" s="344"/>
      <c r="U61" s="345"/>
      <c r="V61" s="343"/>
      <c r="W61" s="344"/>
      <c r="X61" s="344"/>
      <c r="Y61" s="345"/>
      <c r="Z61" s="14"/>
      <c r="AA61" s="386"/>
    </row>
    <row r="62" spans="1:27" ht="10.199999999999999" customHeight="1">
      <c r="A62" s="35"/>
      <c r="B62" s="357"/>
      <c r="C62" s="358"/>
      <c r="D62" s="358"/>
      <c r="E62" s="358"/>
      <c r="F62" s="358"/>
      <c r="G62" s="358"/>
      <c r="H62" s="358"/>
      <c r="I62" s="359"/>
      <c r="J62" s="357"/>
      <c r="K62" s="358"/>
      <c r="L62" s="358"/>
      <c r="M62" s="358"/>
      <c r="N62" s="358"/>
      <c r="O62" s="358"/>
      <c r="P62" s="358"/>
      <c r="Q62" s="359"/>
      <c r="R62" s="343"/>
      <c r="S62" s="344"/>
      <c r="T62" s="344"/>
      <c r="U62" s="345"/>
      <c r="V62" s="343"/>
      <c r="W62" s="344"/>
      <c r="X62" s="344"/>
      <c r="Y62" s="345"/>
      <c r="Z62" s="14"/>
      <c r="AA62" s="386"/>
    </row>
    <row r="63" spans="1:27" ht="10.199999999999999" customHeight="1">
      <c r="A63" s="35"/>
      <c r="B63" s="360"/>
      <c r="C63" s="361"/>
      <c r="D63" s="361"/>
      <c r="E63" s="361"/>
      <c r="F63" s="361"/>
      <c r="G63" s="361"/>
      <c r="H63" s="361"/>
      <c r="I63" s="362"/>
      <c r="J63" s="360"/>
      <c r="K63" s="361"/>
      <c r="L63" s="361"/>
      <c r="M63" s="361"/>
      <c r="N63" s="361"/>
      <c r="O63" s="361"/>
      <c r="P63" s="361"/>
      <c r="Q63" s="362"/>
      <c r="R63" s="346"/>
      <c r="S63" s="347"/>
      <c r="T63" s="347"/>
      <c r="U63" s="348"/>
      <c r="V63" s="346"/>
      <c r="W63" s="347"/>
      <c r="X63" s="347"/>
      <c r="Y63" s="348"/>
      <c r="Z63" s="14"/>
      <c r="AA63" s="386"/>
    </row>
    <row r="64" spans="1:27" ht="10.199999999999999" customHeight="1">
      <c r="A64" s="35"/>
      <c r="B64" s="36"/>
      <c r="C64" s="392" t="s">
        <v>370</v>
      </c>
      <c r="D64" s="392"/>
      <c r="E64" s="392"/>
      <c r="F64" s="392"/>
      <c r="G64" s="36"/>
      <c r="H64" s="36"/>
      <c r="I64" s="36"/>
      <c r="J64" s="36"/>
      <c r="K64" s="36"/>
      <c r="L64" s="37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14"/>
      <c r="AA64" s="386"/>
    </row>
    <row r="65" spans="1:28" ht="10.199999999999999" customHeight="1">
      <c r="A65" s="35"/>
      <c r="B65" s="36"/>
      <c r="C65" s="394"/>
      <c r="D65" s="394"/>
      <c r="E65" s="394"/>
      <c r="F65" s="394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14"/>
      <c r="AA65" s="386"/>
    </row>
    <row r="66" spans="1:28" ht="10.199999999999999" customHeight="1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7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4"/>
      <c r="AA66" s="386"/>
    </row>
    <row r="67" spans="1:28" ht="10.199999999999999" customHeight="1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14"/>
      <c r="AA67" s="386"/>
    </row>
    <row r="68" spans="1:28" ht="10.199999999999999" customHeight="1">
      <c r="A68" s="35"/>
      <c r="B68" s="340"/>
      <c r="C68" s="355"/>
      <c r="D68" s="355"/>
      <c r="E68" s="355"/>
      <c r="F68" s="355"/>
      <c r="G68" s="355"/>
      <c r="H68" s="355"/>
      <c r="I68" s="356"/>
      <c r="J68" s="340"/>
      <c r="K68" s="355"/>
      <c r="L68" s="355"/>
      <c r="M68" s="355"/>
      <c r="N68" s="355"/>
      <c r="O68" s="355"/>
      <c r="P68" s="355"/>
      <c r="Q68" s="356"/>
      <c r="R68" s="340"/>
      <c r="S68" s="341"/>
      <c r="T68" s="341"/>
      <c r="U68" s="342"/>
      <c r="V68" s="340"/>
      <c r="W68" s="341"/>
      <c r="X68" s="341"/>
      <c r="Y68" s="342"/>
      <c r="Z68" s="14"/>
      <c r="AA68" s="386"/>
    </row>
    <row r="69" spans="1:28" ht="10.199999999999999" customHeight="1">
      <c r="A69" s="35"/>
      <c r="B69" s="357"/>
      <c r="C69" s="358"/>
      <c r="D69" s="358"/>
      <c r="E69" s="358"/>
      <c r="F69" s="358"/>
      <c r="G69" s="358"/>
      <c r="H69" s="358"/>
      <c r="I69" s="359"/>
      <c r="J69" s="357"/>
      <c r="K69" s="358"/>
      <c r="L69" s="358"/>
      <c r="M69" s="358"/>
      <c r="N69" s="358"/>
      <c r="O69" s="358"/>
      <c r="P69" s="358"/>
      <c r="Q69" s="359"/>
      <c r="R69" s="343"/>
      <c r="S69" s="344"/>
      <c r="T69" s="344"/>
      <c r="U69" s="345"/>
      <c r="V69" s="343"/>
      <c r="W69" s="344"/>
      <c r="X69" s="344"/>
      <c r="Y69" s="345"/>
      <c r="Z69" s="14"/>
      <c r="AA69" s="386"/>
    </row>
    <row r="70" spans="1:28" ht="10.199999999999999" customHeight="1">
      <c r="A70" s="35"/>
      <c r="B70" s="357"/>
      <c r="C70" s="358"/>
      <c r="D70" s="358"/>
      <c r="E70" s="358"/>
      <c r="F70" s="358"/>
      <c r="G70" s="358"/>
      <c r="H70" s="358"/>
      <c r="I70" s="359"/>
      <c r="J70" s="357"/>
      <c r="K70" s="358"/>
      <c r="L70" s="358"/>
      <c r="M70" s="358"/>
      <c r="N70" s="358"/>
      <c r="O70" s="358"/>
      <c r="P70" s="358"/>
      <c r="Q70" s="359"/>
      <c r="R70" s="343"/>
      <c r="S70" s="344"/>
      <c r="T70" s="344"/>
      <c r="U70" s="345"/>
      <c r="V70" s="343"/>
      <c r="W70" s="344"/>
      <c r="X70" s="344"/>
      <c r="Y70" s="345"/>
      <c r="Z70" s="14"/>
      <c r="AA70" s="386"/>
    </row>
    <row r="71" spans="1:28" ht="10.199999999999999" customHeight="1">
      <c r="A71" s="35"/>
      <c r="B71" s="357"/>
      <c r="C71" s="358"/>
      <c r="D71" s="358"/>
      <c r="E71" s="358"/>
      <c r="F71" s="358"/>
      <c r="G71" s="358"/>
      <c r="H71" s="358"/>
      <c r="I71" s="359"/>
      <c r="J71" s="357"/>
      <c r="K71" s="358"/>
      <c r="L71" s="358"/>
      <c r="M71" s="358"/>
      <c r="N71" s="358"/>
      <c r="O71" s="358"/>
      <c r="P71" s="358"/>
      <c r="Q71" s="359"/>
      <c r="R71" s="343"/>
      <c r="S71" s="344"/>
      <c r="T71" s="344"/>
      <c r="U71" s="345"/>
      <c r="V71" s="343"/>
      <c r="W71" s="344"/>
      <c r="X71" s="344"/>
      <c r="Y71" s="345"/>
      <c r="Z71" s="14"/>
      <c r="AA71" s="386"/>
    </row>
    <row r="72" spans="1:28" ht="10.199999999999999" customHeight="1">
      <c r="B72" s="360"/>
      <c r="C72" s="361"/>
      <c r="D72" s="361"/>
      <c r="E72" s="361"/>
      <c r="F72" s="361"/>
      <c r="G72" s="361"/>
      <c r="H72" s="361"/>
      <c r="I72" s="362"/>
      <c r="J72" s="360"/>
      <c r="K72" s="361"/>
      <c r="L72" s="361"/>
      <c r="M72" s="361"/>
      <c r="N72" s="361"/>
      <c r="O72" s="361"/>
      <c r="P72" s="361"/>
      <c r="Q72" s="362"/>
      <c r="R72" s="346"/>
      <c r="S72" s="347"/>
      <c r="T72" s="347"/>
      <c r="U72" s="348"/>
      <c r="V72" s="346"/>
      <c r="W72" s="347"/>
      <c r="X72" s="347"/>
      <c r="Y72" s="348"/>
      <c r="AA72" s="386"/>
    </row>
    <row r="73" spans="1:28" ht="10.199999999999999" customHeight="1">
      <c r="B73" s="392" t="s">
        <v>73</v>
      </c>
      <c r="C73" s="395"/>
      <c r="D73" s="395"/>
      <c r="E73" s="395"/>
      <c r="F73" s="395"/>
      <c r="AA73" s="386"/>
    </row>
    <row r="74" spans="1:28" ht="10.199999999999999" customHeight="1">
      <c r="B74" s="396"/>
      <c r="C74" s="396"/>
      <c r="D74" s="396"/>
      <c r="E74" s="396"/>
      <c r="F74" s="396"/>
      <c r="N74" s="38"/>
      <c r="O74" s="38"/>
      <c r="AA74" s="386"/>
    </row>
    <row r="75" spans="1:28" ht="10.199999999999999" customHeight="1">
      <c r="B75" s="340"/>
      <c r="C75" s="355"/>
      <c r="D75" s="355"/>
      <c r="E75" s="355"/>
      <c r="F75" s="355"/>
      <c r="G75" s="355"/>
      <c r="H75" s="355"/>
      <c r="I75" s="356"/>
      <c r="J75" s="340"/>
      <c r="K75" s="355"/>
      <c r="L75" s="355"/>
      <c r="M75" s="355"/>
      <c r="N75" s="355"/>
      <c r="O75" s="355"/>
      <c r="P75" s="355"/>
      <c r="Q75" s="356"/>
      <c r="R75" s="340"/>
      <c r="S75" s="341"/>
      <c r="T75" s="341"/>
      <c r="U75" s="342"/>
      <c r="V75" s="340"/>
      <c r="W75" s="341"/>
      <c r="X75" s="341"/>
      <c r="Y75" s="342"/>
      <c r="AA75" s="386"/>
    </row>
    <row r="76" spans="1:28" ht="10.199999999999999" customHeight="1">
      <c r="B76" s="357"/>
      <c r="C76" s="358"/>
      <c r="D76" s="358"/>
      <c r="E76" s="358"/>
      <c r="F76" s="358"/>
      <c r="G76" s="358"/>
      <c r="H76" s="358"/>
      <c r="I76" s="359"/>
      <c r="J76" s="357"/>
      <c r="K76" s="358"/>
      <c r="L76" s="358"/>
      <c r="M76" s="358"/>
      <c r="N76" s="358"/>
      <c r="O76" s="358"/>
      <c r="P76" s="358"/>
      <c r="Q76" s="359"/>
      <c r="R76" s="343"/>
      <c r="S76" s="344"/>
      <c r="T76" s="344"/>
      <c r="U76" s="345"/>
      <c r="V76" s="343"/>
      <c r="W76" s="344"/>
      <c r="X76" s="344"/>
      <c r="Y76" s="345"/>
      <c r="AA76" s="386"/>
    </row>
    <row r="77" spans="1:28" ht="10.199999999999999" customHeight="1">
      <c r="B77" s="357"/>
      <c r="C77" s="358"/>
      <c r="D77" s="358"/>
      <c r="E77" s="358"/>
      <c r="F77" s="358"/>
      <c r="G77" s="358"/>
      <c r="H77" s="358"/>
      <c r="I77" s="359"/>
      <c r="J77" s="357"/>
      <c r="K77" s="358"/>
      <c r="L77" s="358"/>
      <c r="M77" s="358"/>
      <c r="N77" s="358"/>
      <c r="O77" s="358"/>
      <c r="P77" s="358"/>
      <c r="Q77" s="359"/>
      <c r="R77" s="343"/>
      <c r="S77" s="344"/>
      <c r="T77" s="344"/>
      <c r="U77" s="345"/>
      <c r="V77" s="343"/>
      <c r="W77" s="344"/>
      <c r="X77" s="344"/>
      <c r="Y77" s="345"/>
      <c r="AA77" s="386"/>
    </row>
    <row r="78" spans="1:28" ht="10.199999999999999" customHeight="1">
      <c r="B78" s="357"/>
      <c r="C78" s="358"/>
      <c r="D78" s="358"/>
      <c r="E78" s="358"/>
      <c r="F78" s="358"/>
      <c r="G78" s="358"/>
      <c r="H78" s="358"/>
      <c r="I78" s="359"/>
      <c r="J78" s="357"/>
      <c r="K78" s="358"/>
      <c r="L78" s="358"/>
      <c r="M78" s="358"/>
      <c r="N78" s="358"/>
      <c r="O78" s="358"/>
      <c r="P78" s="358"/>
      <c r="Q78" s="359"/>
      <c r="R78" s="343"/>
      <c r="S78" s="344"/>
      <c r="T78" s="344"/>
      <c r="U78" s="345"/>
      <c r="V78" s="343"/>
      <c r="W78" s="344"/>
      <c r="X78" s="344"/>
      <c r="Y78" s="345"/>
      <c r="AA78" s="386"/>
    </row>
    <row r="79" spans="1:28" ht="10.199999999999999" customHeight="1">
      <c r="B79" s="360"/>
      <c r="C79" s="361"/>
      <c r="D79" s="361"/>
      <c r="E79" s="361"/>
      <c r="F79" s="361"/>
      <c r="G79" s="361"/>
      <c r="H79" s="361"/>
      <c r="I79" s="362"/>
      <c r="J79" s="360"/>
      <c r="K79" s="361"/>
      <c r="L79" s="361"/>
      <c r="M79" s="361"/>
      <c r="N79" s="361"/>
      <c r="O79" s="361"/>
      <c r="P79" s="361"/>
      <c r="Q79" s="362"/>
      <c r="R79" s="346"/>
      <c r="S79" s="347"/>
      <c r="T79" s="347"/>
      <c r="U79" s="348"/>
      <c r="V79" s="346"/>
      <c r="W79" s="347"/>
      <c r="X79" s="347"/>
      <c r="Y79" s="348"/>
      <c r="AA79" s="386"/>
      <c r="AB79" s="20"/>
    </row>
    <row r="80" spans="1:28" ht="10.199999999999999" customHeight="1">
      <c r="B80" s="392" t="s">
        <v>371</v>
      </c>
      <c r="C80" s="395"/>
      <c r="D80" s="395"/>
      <c r="E80" s="395"/>
      <c r="F80" s="395"/>
      <c r="G80" s="39"/>
      <c r="H80" s="39"/>
      <c r="I80" s="39"/>
      <c r="J80" s="39"/>
      <c r="K80" s="39"/>
      <c r="L80" s="39"/>
      <c r="N80" s="38"/>
      <c r="O80" s="38"/>
      <c r="Q80" s="40"/>
      <c r="R80" s="40"/>
      <c r="AA80" s="386"/>
    </row>
    <row r="81" spans="2:30" ht="10.199999999999999" customHeight="1">
      <c r="B81" s="396"/>
      <c r="C81" s="396"/>
      <c r="D81" s="396"/>
      <c r="E81" s="396"/>
      <c r="F81" s="396"/>
      <c r="G81" s="39"/>
      <c r="H81" s="39"/>
      <c r="I81" s="39"/>
      <c r="J81" s="39"/>
      <c r="K81" s="39"/>
      <c r="L81" s="39"/>
      <c r="N81" s="38"/>
      <c r="O81" s="38"/>
      <c r="Q81" s="40"/>
      <c r="R81" s="40"/>
      <c r="AA81" s="386"/>
      <c r="AB81" s="240"/>
      <c r="AC81" s="240"/>
      <c r="AD81" s="19"/>
    </row>
    <row r="82" spans="2:30" ht="10.199999999999999" customHeight="1">
      <c r="B82" s="340"/>
      <c r="C82" s="355"/>
      <c r="D82" s="355"/>
      <c r="E82" s="355"/>
      <c r="F82" s="355"/>
      <c r="G82" s="355"/>
      <c r="H82" s="355"/>
      <c r="I82" s="356"/>
      <c r="J82" s="340"/>
      <c r="K82" s="355"/>
      <c r="L82" s="355"/>
      <c r="M82" s="355"/>
      <c r="N82" s="355"/>
      <c r="O82" s="355"/>
      <c r="P82" s="355"/>
      <c r="Q82" s="356"/>
      <c r="R82" s="340"/>
      <c r="S82" s="341"/>
      <c r="T82" s="341"/>
      <c r="U82" s="342"/>
      <c r="V82" s="340"/>
      <c r="W82" s="341"/>
      <c r="X82" s="341"/>
      <c r="Y82" s="342"/>
      <c r="AA82" s="386"/>
    </row>
    <row r="83" spans="2:30" ht="10.199999999999999" customHeight="1">
      <c r="B83" s="357"/>
      <c r="C83" s="358"/>
      <c r="D83" s="358"/>
      <c r="E83" s="358"/>
      <c r="F83" s="358"/>
      <c r="G83" s="358"/>
      <c r="H83" s="358"/>
      <c r="I83" s="359"/>
      <c r="J83" s="357"/>
      <c r="K83" s="358"/>
      <c r="L83" s="358"/>
      <c r="M83" s="358"/>
      <c r="N83" s="358"/>
      <c r="O83" s="358"/>
      <c r="P83" s="358"/>
      <c r="Q83" s="359"/>
      <c r="R83" s="343"/>
      <c r="S83" s="344"/>
      <c r="T83" s="344"/>
      <c r="U83" s="345"/>
      <c r="V83" s="343"/>
      <c r="W83" s="344"/>
      <c r="X83" s="344"/>
      <c r="Y83" s="345"/>
      <c r="Z83" s="36"/>
      <c r="AA83" s="386"/>
    </row>
    <row r="84" spans="2:30" ht="10.199999999999999" customHeight="1">
      <c r="B84" s="357"/>
      <c r="C84" s="358"/>
      <c r="D84" s="358"/>
      <c r="E84" s="358"/>
      <c r="F84" s="358"/>
      <c r="G84" s="358"/>
      <c r="H84" s="358"/>
      <c r="I84" s="359"/>
      <c r="J84" s="357"/>
      <c r="K84" s="358"/>
      <c r="L84" s="358"/>
      <c r="M84" s="358"/>
      <c r="N84" s="358"/>
      <c r="O84" s="358"/>
      <c r="P84" s="358"/>
      <c r="Q84" s="359"/>
      <c r="R84" s="343"/>
      <c r="S84" s="344"/>
      <c r="T84" s="344"/>
      <c r="U84" s="345"/>
      <c r="V84" s="343"/>
      <c r="W84" s="344"/>
      <c r="X84" s="344"/>
      <c r="Y84" s="345"/>
      <c r="Z84" s="36"/>
      <c r="AA84" s="386"/>
    </row>
    <row r="85" spans="2:30" ht="10.199999999999999" customHeight="1">
      <c r="B85" s="357"/>
      <c r="C85" s="358"/>
      <c r="D85" s="358"/>
      <c r="E85" s="358"/>
      <c r="F85" s="358"/>
      <c r="G85" s="358"/>
      <c r="H85" s="358"/>
      <c r="I85" s="359"/>
      <c r="J85" s="357"/>
      <c r="K85" s="358"/>
      <c r="L85" s="358"/>
      <c r="M85" s="358"/>
      <c r="N85" s="358"/>
      <c r="O85" s="358"/>
      <c r="P85" s="358"/>
      <c r="Q85" s="359"/>
      <c r="R85" s="343"/>
      <c r="S85" s="344"/>
      <c r="T85" s="344"/>
      <c r="U85" s="345"/>
      <c r="V85" s="343"/>
      <c r="W85" s="344"/>
      <c r="X85" s="344"/>
      <c r="Y85" s="345"/>
      <c r="AA85" s="386"/>
    </row>
    <row r="86" spans="2:30" ht="10.199999999999999" customHeight="1">
      <c r="B86" s="360"/>
      <c r="C86" s="361"/>
      <c r="D86" s="361"/>
      <c r="E86" s="361"/>
      <c r="F86" s="361"/>
      <c r="G86" s="361"/>
      <c r="H86" s="361"/>
      <c r="I86" s="362"/>
      <c r="J86" s="360"/>
      <c r="K86" s="361"/>
      <c r="L86" s="361"/>
      <c r="M86" s="361"/>
      <c r="N86" s="361"/>
      <c r="O86" s="361"/>
      <c r="P86" s="361"/>
      <c r="Q86" s="362"/>
      <c r="R86" s="346"/>
      <c r="S86" s="347"/>
      <c r="T86" s="347"/>
      <c r="U86" s="348"/>
      <c r="V86" s="346"/>
      <c r="W86" s="347"/>
      <c r="X86" s="347"/>
      <c r="Y86" s="348"/>
      <c r="AA86" s="386"/>
      <c r="AD86" s="15"/>
    </row>
    <row r="87" spans="2:30" ht="10.199999999999999" customHeight="1">
      <c r="B87" s="392" t="s">
        <v>371</v>
      </c>
      <c r="C87" s="395"/>
      <c r="D87" s="395"/>
      <c r="E87" s="395"/>
      <c r="F87" s="395"/>
      <c r="G87" s="41"/>
      <c r="H87" s="41"/>
      <c r="I87" s="41"/>
      <c r="J87" s="41"/>
      <c r="K87" s="41"/>
      <c r="L87" s="41"/>
      <c r="M87" s="41"/>
      <c r="AA87" s="386"/>
    </row>
    <row r="88" spans="2:30" ht="10.199999999999999" customHeight="1">
      <c r="B88" s="397"/>
      <c r="C88" s="397"/>
      <c r="D88" s="397"/>
      <c r="E88" s="397"/>
      <c r="F88" s="397"/>
      <c r="G88" s="22"/>
      <c r="H88" s="22"/>
      <c r="I88" s="22"/>
      <c r="J88" s="22"/>
      <c r="K88" s="22"/>
      <c r="L88" s="22"/>
      <c r="M88" s="22"/>
      <c r="AA88" s="386"/>
    </row>
    <row r="89" spans="2:30" ht="10.199999999999999" customHeight="1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AA89" s="386"/>
    </row>
    <row r="90" spans="2:30" ht="10.199999999999999" customHeight="1">
      <c r="AA90" s="386"/>
    </row>
    <row r="91" spans="2:30" ht="10.199999999999999" customHeight="1">
      <c r="AA91" s="386"/>
    </row>
    <row r="92" spans="2:30" ht="10.199999999999999" customHeight="1">
      <c r="AA92" s="386"/>
    </row>
    <row r="93" spans="2:30" ht="10.199999999999999" customHeight="1">
      <c r="AA93" s="386"/>
    </row>
    <row r="94" spans="2:30" ht="10.199999999999999" customHeight="1">
      <c r="B94" s="240"/>
      <c r="C94" s="240"/>
      <c r="D94" s="240"/>
      <c r="E94" s="240"/>
      <c r="F94" s="240"/>
      <c r="G94" s="240"/>
      <c r="J94" s="240"/>
      <c r="K94" s="240"/>
      <c r="L94" s="240"/>
      <c r="M94" s="240"/>
      <c r="N94" s="240"/>
      <c r="O94" s="240"/>
      <c r="R94" s="240"/>
      <c r="S94" s="240"/>
      <c r="T94" s="240"/>
      <c r="U94" s="240"/>
      <c r="V94" s="240"/>
      <c r="W94" s="240"/>
      <c r="AA94" s="386"/>
    </row>
    <row r="95" spans="2:30" ht="10.199999999999999" customHeight="1">
      <c r="B95" s="398"/>
      <c r="C95" s="398"/>
      <c r="D95" s="398"/>
      <c r="E95" s="398"/>
      <c r="F95" s="398"/>
      <c r="G95" s="398"/>
      <c r="J95" s="398"/>
      <c r="K95" s="398"/>
      <c r="L95" s="398"/>
      <c r="M95" s="398"/>
      <c r="N95" s="398"/>
      <c r="O95" s="398"/>
      <c r="R95" s="398"/>
      <c r="S95" s="398"/>
      <c r="T95" s="398"/>
      <c r="U95" s="398"/>
      <c r="V95" s="398"/>
      <c r="W95" s="398"/>
      <c r="AA95" s="386"/>
    </row>
    <row r="96" spans="2:30" ht="10.199999999999999" customHeight="1">
      <c r="AA96" s="386"/>
    </row>
    <row r="97" spans="2:27" ht="10.199999999999999" customHeight="1">
      <c r="B97" s="399" t="s">
        <v>0</v>
      </c>
      <c r="C97" s="399"/>
      <c r="D97" s="399"/>
      <c r="E97" s="399"/>
      <c r="F97" s="399"/>
      <c r="G97" s="399"/>
      <c r="J97" s="399" t="s">
        <v>370</v>
      </c>
      <c r="K97" s="399"/>
      <c r="L97" s="399"/>
      <c r="M97" s="399"/>
      <c r="N97" s="399"/>
      <c r="O97" s="399"/>
      <c r="R97" s="399" t="s">
        <v>370</v>
      </c>
      <c r="S97" s="399"/>
      <c r="T97" s="399"/>
      <c r="U97" s="399"/>
      <c r="V97" s="399"/>
      <c r="W97" s="399"/>
      <c r="AA97" s="386"/>
    </row>
    <row r="98" spans="2:27" ht="10.199999999999999" customHeight="1" thickBot="1">
      <c r="B98" s="400"/>
      <c r="C98" s="400"/>
      <c r="D98" s="400"/>
      <c r="E98" s="400"/>
      <c r="F98" s="400"/>
      <c r="G98" s="400"/>
      <c r="J98" s="400"/>
      <c r="K98" s="400"/>
      <c r="L98" s="400"/>
      <c r="M98" s="400"/>
      <c r="N98" s="400"/>
      <c r="O98" s="400"/>
      <c r="R98" s="400"/>
      <c r="S98" s="400"/>
      <c r="T98" s="400"/>
      <c r="U98" s="400"/>
      <c r="V98" s="400"/>
      <c r="W98" s="400"/>
      <c r="AA98" s="386"/>
    </row>
    <row r="99" spans="2:27" ht="10.199999999999999" customHeight="1">
      <c r="B99" s="412" t="s">
        <v>1</v>
      </c>
      <c r="C99" s="413"/>
      <c r="D99" s="413"/>
      <c r="E99" s="413"/>
      <c r="F99" s="413"/>
      <c r="G99" s="23"/>
      <c r="H99" s="23"/>
      <c r="I99" s="2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3"/>
      <c r="AA99" s="386"/>
    </row>
    <row r="100" spans="2:27" ht="10.199999999999999" customHeight="1">
      <c r="B100" s="406"/>
      <c r="C100" s="404"/>
      <c r="D100" s="404"/>
      <c r="E100" s="404"/>
      <c r="F100" s="404"/>
      <c r="G100" s="22"/>
      <c r="H100" s="22"/>
      <c r="I100" s="22"/>
      <c r="Y100" s="4"/>
      <c r="Z100" s="3"/>
      <c r="AA100" s="386"/>
    </row>
    <row r="101" spans="2:27" ht="9.6" customHeight="1">
      <c r="B101" s="3"/>
      <c r="Y101" s="4"/>
      <c r="Z101" s="3"/>
      <c r="AA101" s="386"/>
    </row>
    <row r="102" spans="2:27" ht="10.199999999999999" customHeight="1">
      <c r="B102" s="406" t="s">
        <v>32</v>
      </c>
      <c r="C102" s="404"/>
      <c r="D102" s="404"/>
      <c r="E102" s="402" t="str">
        <f>IF(Dienststellendaten!N29&lt;1,"",Dienststellendaten!N29)</f>
        <v/>
      </c>
      <c r="F102" s="403"/>
      <c r="G102" s="403"/>
      <c r="I102" s="404" t="s">
        <v>34</v>
      </c>
      <c r="J102" s="405"/>
      <c r="K102" s="405"/>
      <c r="L102" s="405"/>
      <c r="M102" s="405"/>
      <c r="N102" s="240"/>
      <c r="O102" s="240"/>
      <c r="Q102" s="404" t="s">
        <v>78</v>
      </c>
      <c r="R102" s="240"/>
      <c r="S102" s="240"/>
      <c r="T102" s="240"/>
      <c r="U102" s="240"/>
      <c r="V102" s="414"/>
      <c r="W102" s="415"/>
      <c r="X102" s="415"/>
      <c r="Y102" s="4"/>
      <c r="Z102" s="3"/>
      <c r="AA102" s="386"/>
    </row>
    <row r="103" spans="2:27" ht="10.199999999999999" customHeight="1">
      <c r="B103" s="406"/>
      <c r="C103" s="404"/>
      <c r="D103" s="404"/>
      <c r="E103" s="403"/>
      <c r="F103" s="403"/>
      <c r="G103" s="403"/>
      <c r="I103" s="405"/>
      <c r="J103" s="405"/>
      <c r="K103" s="405"/>
      <c r="L103" s="405"/>
      <c r="M103" s="405"/>
      <c r="N103" s="240"/>
      <c r="O103" s="240"/>
      <c r="Q103" s="240"/>
      <c r="R103" s="240"/>
      <c r="S103" s="240"/>
      <c r="T103" s="240"/>
      <c r="U103" s="240"/>
      <c r="V103" s="416"/>
      <c r="W103" s="416"/>
      <c r="X103" s="416"/>
      <c r="Y103" s="4"/>
      <c r="Z103" s="3"/>
      <c r="AA103" s="386"/>
    </row>
    <row r="104" spans="2:27" ht="10.199999999999999" customHeight="1">
      <c r="B104" s="24"/>
      <c r="C104" s="21"/>
      <c r="D104" s="21"/>
      <c r="E104" s="21"/>
      <c r="F104" s="18"/>
      <c r="G104" s="18"/>
      <c r="H104" s="18"/>
      <c r="Y104" s="4"/>
      <c r="Z104" s="3"/>
      <c r="AA104" s="386"/>
    </row>
    <row r="105" spans="2:27" ht="10.199999999999999" customHeight="1">
      <c r="B105" s="406" t="s">
        <v>80</v>
      </c>
      <c r="C105" s="240"/>
      <c r="D105" s="240"/>
      <c r="E105" s="240"/>
      <c r="F105" s="240"/>
      <c r="G105" s="240"/>
      <c r="H105" s="408"/>
      <c r="I105" s="408"/>
      <c r="J105" s="409"/>
      <c r="Q105" s="36"/>
      <c r="R105" s="36"/>
      <c r="S105" s="36"/>
      <c r="T105" s="36"/>
      <c r="U105" s="37"/>
      <c r="V105" s="37"/>
      <c r="Y105" s="4"/>
      <c r="Z105" s="3"/>
      <c r="AA105" s="386"/>
    </row>
    <row r="106" spans="2:27" ht="10.199999999999999" customHeight="1">
      <c r="B106" s="407"/>
      <c r="C106" s="240"/>
      <c r="D106" s="240"/>
      <c r="E106" s="240"/>
      <c r="F106" s="240"/>
      <c r="G106" s="240"/>
      <c r="H106" s="410"/>
      <c r="I106" s="410"/>
      <c r="J106" s="411"/>
      <c r="Q106" s="36"/>
      <c r="R106" s="36"/>
      <c r="S106" s="36"/>
      <c r="T106" s="36"/>
      <c r="U106" s="37"/>
      <c r="V106" s="37"/>
      <c r="Y106" s="4"/>
      <c r="Z106" s="3"/>
      <c r="AA106" s="386"/>
    </row>
    <row r="107" spans="2:27" ht="10.199999999999999" customHeight="1">
      <c r="B107" s="24"/>
      <c r="C107" s="21"/>
      <c r="D107" s="21"/>
      <c r="E107" s="21"/>
      <c r="F107" s="18"/>
      <c r="G107" s="18"/>
      <c r="H107" s="18"/>
      <c r="Y107" s="4"/>
      <c r="Z107" s="3"/>
      <c r="AA107" s="386"/>
    </row>
    <row r="108" spans="2:27" ht="10.199999999999999" customHeight="1" thickBot="1">
      <c r="B108" s="25"/>
      <c r="C108" s="26"/>
      <c r="D108" s="26"/>
      <c r="E108" s="26"/>
      <c r="F108" s="27"/>
      <c r="G108" s="27"/>
      <c r="H108" s="2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3"/>
      <c r="AA108" s="386"/>
    </row>
    <row r="109" spans="2:27" ht="10.199999999999999" customHeight="1">
      <c r="B109" s="21"/>
      <c r="C109" s="21"/>
      <c r="D109" s="21"/>
      <c r="E109" s="21"/>
      <c r="F109" s="18"/>
      <c r="G109" s="18"/>
      <c r="H109" s="18"/>
      <c r="AA109" s="386"/>
    </row>
    <row r="110" spans="2:27" ht="10.199999999999999" customHeight="1">
      <c r="B110" s="417" t="s">
        <v>79</v>
      </c>
      <c r="C110" s="417"/>
      <c r="D110" s="417"/>
      <c r="E110" s="417"/>
      <c r="F110" s="417"/>
      <c r="G110" s="417"/>
      <c r="H110" s="417"/>
      <c r="I110" s="417"/>
      <c r="J110" s="417"/>
      <c r="K110" s="417"/>
      <c r="L110" s="240"/>
      <c r="M110" s="240"/>
      <c r="N110" s="240"/>
      <c r="AA110" s="386"/>
    </row>
    <row r="111" spans="2:27" ht="10.199999999999999" customHeight="1"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AA111" s="386"/>
    </row>
    <row r="112" spans="2:27" ht="10.199999999999999" customHeight="1">
      <c r="B112" s="401" t="s">
        <v>461</v>
      </c>
      <c r="C112" s="401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240"/>
      <c r="U112" s="240"/>
      <c r="V112" s="240"/>
      <c r="W112" s="240"/>
      <c r="X112" s="240"/>
      <c r="Y112" s="240"/>
      <c r="AA112" s="386"/>
    </row>
    <row r="113" spans="2:27" ht="10.199999999999999" customHeight="1">
      <c r="B113" s="401"/>
      <c r="C113" s="401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240"/>
      <c r="U113" s="240"/>
      <c r="V113" s="240"/>
      <c r="W113" s="240"/>
      <c r="X113" s="240"/>
      <c r="Y113" s="240"/>
      <c r="AA113" s="386"/>
    </row>
    <row r="114" spans="2:27" ht="10.199999999999999" customHeight="1">
      <c r="B114" s="318" t="s">
        <v>369</v>
      </c>
      <c r="C114" s="318"/>
      <c r="D114" s="318"/>
      <c r="E114" s="318"/>
      <c r="F114" s="318"/>
      <c r="G114" s="318"/>
      <c r="AA114" s="386"/>
    </row>
    <row r="115" spans="2:27" ht="10.199999999999999" customHeight="1">
      <c r="B115" s="318"/>
      <c r="C115" s="318"/>
      <c r="D115" s="318"/>
      <c r="E115" s="318"/>
      <c r="F115" s="318"/>
      <c r="G115" s="318"/>
      <c r="AA115" s="386"/>
    </row>
    <row r="116" spans="2:27" ht="10.199999999999999" customHeight="1">
      <c r="B116" s="401" t="s">
        <v>15</v>
      </c>
      <c r="C116" s="401"/>
      <c r="D116" s="401"/>
      <c r="E116" s="401"/>
      <c r="F116" s="401"/>
      <c r="G116" s="401"/>
      <c r="H116" s="401"/>
      <c r="I116" s="401"/>
      <c r="J116" s="401"/>
      <c r="AA116" s="386"/>
    </row>
    <row r="117" spans="2:27" ht="10.199999999999999" customHeight="1">
      <c r="B117" s="401"/>
      <c r="C117" s="401"/>
      <c r="D117" s="401"/>
      <c r="E117" s="401"/>
      <c r="F117" s="401"/>
      <c r="G117" s="401"/>
      <c r="H117" s="401"/>
      <c r="I117" s="401"/>
      <c r="J117" s="401"/>
    </row>
    <row r="118" spans="2:27" ht="10.199999999999999" customHeight="1"/>
    <row r="119" spans="2:27" ht="10.199999999999999" customHeight="1"/>
    <row r="120" spans="2:27" ht="10.199999999999999" customHeight="1"/>
    <row r="121" spans="2:27" ht="10.199999999999999" customHeight="1"/>
    <row r="122" spans="2:27" ht="10.199999999999999" customHeight="1"/>
    <row r="123" spans="2:27" ht="10.199999999999999" customHeight="1"/>
    <row r="124" spans="2:27" ht="10.199999999999999" customHeight="1"/>
    <row r="125" spans="2:27" ht="10.199999999999999" customHeight="1"/>
    <row r="126" spans="2:27" ht="10.199999999999999" customHeight="1"/>
    <row r="127" spans="2:27" ht="10.199999999999999" customHeight="1"/>
    <row r="128" spans="2:27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</sheetData>
  <sheetProtection algorithmName="SHA-512" hashValue="Yj1QyiRuPxal4ru1suw8JF1+9HK8aIRCqswh66NiEfP6ALdJMjDa81fnNMCDhVOfUd89wCkPFVvDYqobZiJ4zg==" saltValue="+3etMX54mekFkbjg8nWLfw==" spinCount="100000" sheet="1" objects="1" scenarios="1" selectLockedCells="1"/>
  <mergeCells count="78">
    <mergeCell ref="J97:O98"/>
    <mergeCell ref="R97:W98"/>
    <mergeCell ref="B116:J117"/>
    <mergeCell ref="E102:G103"/>
    <mergeCell ref="I102:O103"/>
    <mergeCell ref="B105:G106"/>
    <mergeCell ref="H105:J106"/>
    <mergeCell ref="B112:Y113"/>
    <mergeCell ref="B114:G115"/>
    <mergeCell ref="B99:F100"/>
    <mergeCell ref="B102:D103"/>
    <mergeCell ref="V102:X103"/>
    <mergeCell ref="Q102:U103"/>
    <mergeCell ref="B97:G98"/>
    <mergeCell ref="B110:N111"/>
    <mergeCell ref="B94:G95"/>
    <mergeCell ref="J94:O95"/>
    <mergeCell ref="R94:W95"/>
    <mergeCell ref="V82:Y86"/>
    <mergeCell ref="B82:I86"/>
    <mergeCell ref="J82:Q86"/>
    <mergeCell ref="B80:F81"/>
    <mergeCell ref="B52:I56"/>
    <mergeCell ref="B59:I63"/>
    <mergeCell ref="R82:U86"/>
    <mergeCell ref="B87:F88"/>
    <mergeCell ref="J68:Q72"/>
    <mergeCell ref="B75:I79"/>
    <mergeCell ref="J75:Q79"/>
    <mergeCell ref="R68:U72"/>
    <mergeCell ref="C50:F51"/>
    <mergeCell ref="C57:F58"/>
    <mergeCell ref="C64:F65"/>
    <mergeCell ref="B73:F74"/>
    <mergeCell ref="V68:Y72"/>
    <mergeCell ref="AB81:AC81"/>
    <mergeCell ref="J52:Q56"/>
    <mergeCell ref="J59:Q63"/>
    <mergeCell ref="AA1:AA116"/>
    <mergeCell ref="L27:W28"/>
    <mergeCell ref="I30:J31"/>
    <mergeCell ref="L30:W31"/>
    <mergeCell ref="I33:J34"/>
    <mergeCell ref="L33:W34"/>
    <mergeCell ref="D23:W24"/>
    <mergeCell ref="B27:H28"/>
    <mergeCell ref="I27:J28"/>
    <mergeCell ref="R75:U79"/>
    <mergeCell ref="V75:Y79"/>
    <mergeCell ref="B68:I72"/>
    <mergeCell ref="B2:C3"/>
    <mergeCell ref="E2:G3"/>
    <mergeCell ref="I2:S3"/>
    <mergeCell ref="V2:Y3"/>
    <mergeCell ref="B4:D4"/>
    <mergeCell ref="E4:G4"/>
    <mergeCell ref="I4:S4"/>
    <mergeCell ref="B7:Z8"/>
    <mergeCell ref="B9:Z10"/>
    <mergeCell ref="B11:Z12"/>
    <mergeCell ref="D17:W18"/>
    <mergeCell ref="D20:W21"/>
    <mergeCell ref="I39:J40"/>
    <mergeCell ref="L36:W37"/>
    <mergeCell ref="L39:W40"/>
    <mergeCell ref="V52:Y56"/>
    <mergeCell ref="R59:U63"/>
    <mergeCell ref="V59:Y63"/>
    <mergeCell ref="R45:U49"/>
    <mergeCell ref="V45:Y49"/>
    <mergeCell ref="R43:U44"/>
    <mergeCell ref="V43:Y44"/>
    <mergeCell ref="B45:I49"/>
    <mergeCell ref="B43:I44"/>
    <mergeCell ref="I36:J37"/>
    <mergeCell ref="J43:Q44"/>
    <mergeCell ref="J45:Q49"/>
    <mergeCell ref="R52:U56"/>
  </mergeCells>
  <pageMargins left="0.7" right="0.7" top="0.78740157499999996" bottom="0.78740157499999996" header="0.3" footer="0.3"/>
  <pageSetup paperSize="9" scale="6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tabColor theme="3" tint="0.39997558519241921"/>
  </sheetPr>
  <dimension ref="A1:AD136"/>
  <sheetViews>
    <sheetView showGridLines="0" topLeftCell="A43" zoomScale="90" zoomScaleNormal="90" workbookViewId="0">
      <selection activeCell="F93" sqref="F93:H94"/>
    </sheetView>
  </sheetViews>
  <sheetFormatPr baseColWidth="10" defaultRowHeight="13.2"/>
  <cols>
    <col min="1" max="14" width="4.6640625" customWidth="1"/>
    <col min="15" max="15" width="8.88671875" customWidth="1"/>
    <col min="16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342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W4" s="426" t="s">
        <v>353</v>
      </c>
      <c r="X4" s="426"/>
      <c r="Y4" s="426"/>
      <c r="AA4" s="386"/>
    </row>
    <row r="5" spans="1:27" ht="10.199999999999999" customHeight="1">
      <c r="W5" s="426"/>
      <c r="X5" s="426"/>
      <c r="Y5" s="426"/>
      <c r="AA5" s="386"/>
    </row>
    <row r="6" spans="1:27" ht="9.6" customHeight="1">
      <c r="AA6" s="386"/>
    </row>
    <row r="7" spans="1:27" ht="10.199999999999999" customHeight="1">
      <c r="B7" s="368" t="s">
        <v>414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86"/>
    </row>
    <row r="8" spans="1:27" ht="10.199999999999999" customHeight="1"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86"/>
    </row>
    <row r="9" spans="1:27" ht="10.199999999999999" customHeight="1">
      <c r="B9" s="370" t="s">
        <v>18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86"/>
    </row>
    <row r="10" spans="1:27" ht="10.199999999999999" customHeight="1"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86"/>
    </row>
    <row r="11" spans="1:27" ht="10.199999999999999" customHeight="1">
      <c r="B11" s="371" t="s">
        <v>426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86"/>
    </row>
    <row r="12" spans="1:27" ht="10.199999999999999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418">
        <v>1</v>
      </c>
      <c r="C16" s="420"/>
      <c r="D16" s="421"/>
      <c r="E16" s="421"/>
      <c r="F16" s="421"/>
      <c r="G16" s="421"/>
      <c r="H16" s="421"/>
      <c r="I16" s="421"/>
      <c r="J16" s="421"/>
      <c r="K16" s="422"/>
      <c r="L16" s="14"/>
      <c r="M16" s="14"/>
      <c r="N16" s="14"/>
      <c r="O16" s="14"/>
      <c r="P16" s="418">
        <v>26</v>
      </c>
      <c r="Q16" s="420"/>
      <c r="R16" s="421"/>
      <c r="S16" s="421"/>
      <c r="T16" s="421"/>
      <c r="U16" s="421"/>
      <c r="V16" s="421"/>
      <c r="W16" s="421"/>
      <c r="X16" s="421"/>
      <c r="Y16" s="422"/>
      <c r="Z16" s="14"/>
      <c r="AA16" s="386"/>
    </row>
    <row r="17" spans="1:29" ht="10.199999999999999" customHeight="1">
      <c r="B17" s="419"/>
      <c r="C17" s="423"/>
      <c r="D17" s="424"/>
      <c r="E17" s="424"/>
      <c r="F17" s="424"/>
      <c r="G17" s="424"/>
      <c r="H17" s="424"/>
      <c r="I17" s="424"/>
      <c r="J17" s="424"/>
      <c r="K17" s="425"/>
      <c r="L17" s="14"/>
      <c r="M17" s="14"/>
      <c r="N17" s="14"/>
      <c r="O17" s="14"/>
      <c r="P17" s="419"/>
      <c r="Q17" s="423"/>
      <c r="R17" s="424"/>
      <c r="S17" s="424"/>
      <c r="T17" s="424"/>
      <c r="U17" s="424"/>
      <c r="V17" s="424"/>
      <c r="W17" s="424"/>
      <c r="X17" s="424"/>
      <c r="Y17" s="425"/>
      <c r="Z17" s="14"/>
      <c r="AA17" s="386"/>
    </row>
    <row r="18" spans="1:29" ht="10.199999999999999" customHeight="1">
      <c r="A18" s="35"/>
      <c r="B18" s="418">
        <v>2</v>
      </c>
      <c r="C18" s="420"/>
      <c r="D18" s="421"/>
      <c r="E18" s="421"/>
      <c r="F18" s="421"/>
      <c r="G18" s="421"/>
      <c r="H18" s="421"/>
      <c r="I18" s="421"/>
      <c r="J18" s="421"/>
      <c r="K18" s="422"/>
      <c r="L18" s="14"/>
      <c r="M18" s="14"/>
      <c r="N18" s="14"/>
      <c r="O18" s="14"/>
      <c r="P18" s="418">
        <v>27</v>
      </c>
      <c r="Q18" s="420"/>
      <c r="R18" s="421"/>
      <c r="S18" s="421"/>
      <c r="T18" s="421"/>
      <c r="U18" s="421"/>
      <c r="V18" s="421"/>
      <c r="W18" s="421"/>
      <c r="X18" s="421"/>
      <c r="Y18" s="422"/>
      <c r="Z18" s="14"/>
      <c r="AA18" s="386"/>
    </row>
    <row r="19" spans="1:29" ht="10.199999999999999" customHeight="1">
      <c r="A19" s="35"/>
      <c r="B19" s="419"/>
      <c r="C19" s="423"/>
      <c r="D19" s="424"/>
      <c r="E19" s="424"/>
      <c r="F19" s="424"/>
      <c r="G19" s="424"/>
      <c r="H19" s="424"/>
      <c r="I19" s="424"/>
      <c r="J19" s="424"/>
      <c r="K19" s="425"/>
      <c r="L19" s="14"/>
      <c r="M19" s="14"/>
      <c r="N19" s="14"/>
      <c r="O19" s="14"/>
      <c r="P19" s="419"/>
      <c r="Q19" s="423"/>
      <c r="R19" s="424"/>
      <c r="S19" s="424"/>
      <c r="T19" s="424"/>
      <c r="U19" s="424"/>
      <c r="V19" s="424"/>
      <c r="W19" s="424"/>
      <c r="X19" s="424"/>
      <c r="Y19" s="425"/>
      <c r="Z19" s="14"/>
      <c r="AA19" s="386"/>
    </row>
    <row r="20" spans="1:29" ht="10.199999999999999" customHeight="1">
      <c r="A20" s="35"/>
      <c r="B20" s="418">
        <v>3</v>
      </c>
      <c r="C20" s="420"/>
      <c r="D20" s="421"/>
      <c r="E20" s="421"/>
      <c r="F20" s="421"/>
      <c r="G20" s="421"/>
      <c r="H20" s="421"/>
      <c r="I20" s="421"/>
      <c r="J20" s="421"/>
      <c r="K20" s="422"/>
      <c r="L20" s="14"/>
      <c r="M20" s="14"/>
      <c r="N20" s="14"/>
      <c r="O20" s="14"/>
      <c r="P20" s="418">
        <v>28</v>
      </c>
      <c r="Q20" s="420"/>
      <c r="R20" s="421"/>
      <c r="S20" s="421"/>
      <c r="T20" s="421"/>
      <c r="U20" s="421"/>
      <c r="V20" s="421"/>
      <c r="W20" s="421"/>
      <c r="X20" s="421"/>
      <c r="Y20" s="422"/>
      <c r="Z20" s="14"/>
      <c r="AA20" s="386"/>
    </row>
    <row r="21" spans="1:29" ht="10.199999999999999" customHeight="1">
      <c r="A21" s="35"/>
      <c r="B21" s="419"/>
      <c r="C21" s="423"/>
      <c r="D21" s="424"/>
      <c r="E21" s="424"/>
      <c r="F21" s="424"/>
      <c r="G21" s="424"/>
      <c r="H21" s="424"/>
      <c r="I21" s="424"/>
      <c r="J21" s="424"/>
      <c r="K21" s="425"/>
      <c r="L21" s="14"/>
      <c r="M21" s="14"/>
      <c r="N21" s="14"/>
      <c r="O21" s="14"/>
      <c r="P21" s="419"/>
      <c r="Q21" s="423"/>
      <c r="R21" s="424"/>
      <c r="S21" s="424"/>
      <c r="T21" s="424"/>
      <c r="U21" s="424"/>
      <c r="V21" s="424"/>
      <c r="W21" s="424"/>
      <c r="X21" s="424"/>
      <c r="Y21" s="425"/>
      <c r="Z21" s="14"/>
      <c r="AA21" s="386"/>
    </row>
    <row r="22" spans="1:29" ht="10.199999999999999" customHeight="1">
      <c r="A22" s="35"/>
      <c r="B22" s="418">
        <v>4</v>
      </c>
      <c r="C22" s="420"/>
      <c r="D22" s="421"/>
      <c r="E22" s="421"/>
      <c r="F22" s="421"/>
      <c r="G22" s="421"/>
      <c r="H22" s="421"/>
      <c r="I22" s="421"/>
      <c r="J22" s="421"/>
      <c r="K22" s="422"/>
      <c r="L22" s="14"/>
      <c r="M22" s="14"/>
      <c r="N22" s="14"/>
      <c r="O22" s="14"/>
      <c r="P22" s="418">
        <v>29</v>
      </c>
      <c r="Q22" s="420"/>
      <c r="R22" s="421"/>
      <c r="S22" s="421"/>
      <c r="T22" s="421"/>
      <c r="U22" s="421"/>
      <c r="V22" s="421"/>
      <c r="W22" s="421"/>
      <c r="X22" s="421"/>
      <c r="Y22" s="422"/>
      <c r="Z22" s="14"/>
      <c r="AA22" s="386"/>
    </row>
    <row r="23" spans="1:29" ht="10.199999999999999" customHeight="1">
      <c r="A23" s="35"/>
      <c r="B23" s="419"/>
      <c r="C23" s="423"/>
      <c r="D23" s="424"/>
      <c r="E23" s="424"/>
      <c r="F23" s="424"/>
      <c r="G23" s="424"/>
      <c r="H23" s="424"/>
      <c r="I23" s="424"/>
      <c r="J23" s="424"/>
      <c r="K23" s="425"/>
      <c r="L23" s="14"/>
      <c r="M23" s="14"/>
      <c r="N23" s="14"/>
      <c r="O23" s="14"/>
      <c r="P23" s="419"/>
      <c r="Q23" s="423"/>
      <c r="R23" s="424"/>
      <c r="S23" s="424"/>
      <c r="T23" s="424"/>
      <c r="U23" s="424"/>
      <c r="V23" s="424"/>
      <c r="W23" s="424"/>
      <c r="X23" s="424"/>
      <c r="Y23" s="425"/>
      <c r="Z23" s="14"/>
      <c r="AA23" s="386"/>
    </row>
    <row r="24" spans="1:29" ht="10.199999999999999" customHeight="1">
      <c r="A24" s="35"/>
      <c r="B24" s="418">
        <v>5</v>
      </c>
      <c r="C24" s="420"/>
      <c r="D24" s="421"/>
      <c r="E24" s="421"/>
      <c r="F24" s="421"/>
      <c r="G24" s="421"/>
      <c r="H24" s="421"/>
      <c r="I24" s="421"/>
      <c r="J24" s="421"/>
      <c r="K24" s="422"/>
      <c r="L24" s="14"/>
      <c r="M24" s="14"/>
      <c r="N24" s="14"/>
      <c r="O24" s="14"/>
      <c r="P24" s="418">
        <v>30</v>
      </c>
      <c r="Q24" s="420"/>
      <c r="R24" s="421"/>
      <c r="S24" s="421"/>
      <c r="T24" s="421"/>
      <c r="U24" s="421"/>
      <c r="V24" s="421"/>
      <c r="W24" s="421"/>
      <c r="X24" s="421"/>
      <c r="Y24" s="422"/>
      <c r="Z24" s="14"/>
      <c r="AA24" s="386"/>
    </row>
    <row r="25" spans="1:29" ht="10.199999999999999" customHeight="1">
      <c r="A25" s="35"/>
      <c r="B25" s="419"/>
      <c r="C25" s="423"/>
      <c r="D25" s="424"/>
      <c r="E25" s="424"/>
      <c r="F25" s="424"/>
      <c r="G25" s="424"/>
      <c r="H25" s="424"/>
      <c r="I25" s="424"/>
      <c r="J25" s="424"/>
      <c r="K25" s="425"/>
      <c r="L25" s="14"/>
      <c r="M25" s="14"/>
      <c r="N25" s="14"/>
      <c r="O25" s="14"/>
      <c r="P25" s="419"/>
      <c r="Q25" s="423"/>
      <c r="R25" s="424"/>
      <c r="S25" s="424"/>
      <c r="T25" s="424"/>
      <c r="U25" s="424"/>
      <c r="V25" s="424"/>
      <c r="W25" s="424"/>
      <c r="X25" s="424"/>
      <c r="Y25" s="425"/>
      <c r="Z25" s="14"/>
      <c r="AA25" s="386"/>
    </row>
    <row r="26" spans="1:29" ht="10.199999999999999" customHeight="1">
      <c r="A26" s="35"/>
      <c r="B26" s="418">
        <v>6</v>
      </c>
      <c r="C26" s="420"/>
      <c r="D26" s="421"/>
      <c r="E26" s="421"/>
      <c r="F26" s="421"/>
      <c r="G26" s="421"/>
      <c r="H26" s="421"/>
      <c r="I26" s="421"/>
      <c r="J26" s="421"/>
      <c r="K26" s="422"/>
      <c r="L26" s="14"/>
      <c r="M26" s="14"/>
      <c r="N26" s="14"/>
      <c r="O26" s="14"/>
      <c r="P26" s="418">
        <v>31</v>
      </c>
      <c r="Q26" s="420"/>
      <c r="R26" s="421"/>
      <c r="S26" s="421"/>
      <c r="T26" s="421"/>
      <c r="U26" s="421"/>
      <c r="V26" s="421"/>
      <c r="W26" s="421"/>
      <c r="X26" s="421"/>
      <c r="Y26" s="422"/>
      <c r="Z26" s="14"/>
      <c r="AA26" s="386"/>
    </row>
    <row r="27" spans="1:29" ht="10.199999999999999" customHeight="1">
      <c r="A27" s="35"/>
      <c r="B27" s="419"/>
      <c r="C27" s="423"/>
      <c r="D27" s="424"/>
      <c r="E27" s="424"/>
      <c r="F27" s="424"/>
      <c r="G27" s="424"/>
      <c r="H27" s="424"/>
      <c r="I27" s="424"/>
      <c r="J27" s="424"/>
      <c r="K27" s="425"/>
      <c r="L27" s="14"/>
      <c r="M27" s="14"/>
      <c r="N27" s="14"/>
      <c r="O27" s="14"/>
      <c r="P27" s="419"/>
      <c r="Q27" s="423"/>
      <c r="R27" s="424"/>
      <c r="S27" s="424"/>
      <c r="T27" s="424"/>
      <c r="U27" s="424"/>
      <c r="V27" s="424"/>
      <c r="W27" s="424"/>
      <c r="X27" s="424"/>
      <c r="Y27" s="425"/>
      <c r="Z27" s="14"/>
      <c r="AA27" s="386"/>
    </row>
    <row r="28" spans="1:29" ht="10.199999999999999" customHeight="1">
      <c r="A28" s="35"/>
      <c r="B28" s="418">
        <v>7</v>
      </c>
      <c r="C28" s="420"/>
      <c r="D28" s="421"/>
      <c r="E28" s="421"/>
      <c r="F28" s="421"/>
      <c r="G28" s="421"/>
      <c r="H28" s="421"/>
      <c r="I28" s="421"/>
      <c r="J28" s="421"/>
      <c r="K28" s="422"/>
      <c r="L28" s="14"/>
      <c r="M28" s="14"/>
      <c r="N28" s="14"/>
      <c r="O28" s="14"/>
      <c r="P28" s="418">
        <v>32</v>
      </c>
      <c r="Q28" s="420"/>
      <c r="R28" s="421"/>
      <c r="S28" s="421"/>
      <c r="T28" s="421"/>
      <c r="U28" s="421"/>
      <c r="V28" s="421"/>
      <c r="W28" s="421"/>
      <c r="X28" s="421"/>
      <c r="Y28" s="422"/>
      <c r="Z28" s="14"/>
      <c r="AA28" s="386"/>
      <c r="AB28" s="17"/>
      <c r="AC28" s="17"/>
    </row>
    <row r="29" spans="1:29" ht="10.199999999999999" customHeight="1">
      <c r="A29" s="35"/>
      <c r="B29" s="419"/>
      <c r="C29" s="423"/>
      <c r="D29" s="424"/>
      <c r="E29" s="424"/>
      <c r="F29" s="424"/>
      <c r="G29" s="424"/>
      <c r="H29" s="424"/>
      <c r="I29" s="424"/>
      <c r="J29" s="424"/>
      <c r="K29" s="425"/>
      <c r="L29" s="14"/>
      <c r="M29" s="14"/>
      <c r="N29" s="14"/>
      <c r="O29" s="14"/>
      <c r="P29" s="419"/>
      <c r="Q29" s="423"/>
      <c r="R29" s="424"/>
      <c r="S29" s="424"/>
      <c r="T29" s="424"/>
      <c r="U29" s="424"/>
      <c r="V29" s="424"/>
      <c r="W29" s="424"/>
      <c r="X29" s="424"/>
      <c r="Y29" s="425"/>
      <c r="Z29" s="14"/>
      <c r="AA29" s="386"/>
    </row>
    <row r="30" spans="1:29" ht="10.199999999999999" customHeight="1">
      <c r="A30" s="35"/>
      <c r="B30" s="418">
        <v>8</v>
      </c>
      <c r="C30" s="420"/>
      <c r="D30" s="421"/>
      <c r="E30" s="421"/>
      <c r="F30" s="421"/>
      <c r="G30" s="421"/>
      <c r="H30" s="421"/>
      <c r="I30" s="421"/>
      <c r="J30" s="421"/>
      <c r="K30" s="422"/>
      <c r="L30" s="14"/>
      <c r="M30" s="14"/>
      <c r="N30" s="14"/>
      <c r="O30" s="14"/>
      <c r="P30" s="418">
        <v>33</v>
      </c>
      <c r="Q30" s="420"/>
      <c r="R30" s="421"/>
      <c r="S30" s="421"/>
      <c r="T30" s="421"/>
      <c r="U30" s="421"/>
      <c r="V30" s="421"/>
      <c r="W30" s="421"/>
      <c r="X30" s="421"/>
      <c r="Y30" s="422"/>
      <c r="Z30" s="14"/>
      <c r="AA30" s="386"/>
    </row>
    <row r="31" spans="1:29" ht="10.199999999999999" customHeight="1">
      <c r="A31" s="35"/>
      <c r="B31" s="419"/>
      <c r="C31" s="423"/>
      <c r="D31" s="424"/>
      <c r="E31" s="424"/>
      <c r="F31" s="424"/>
      <c r="G31" s="424"/>
      <c r="H31" s="424"/>
      <c r="I31" s="424"/>
      <c r="J31" s="424"/>
      <c r="K31" s="425"/>
      <c r="L31" s="14"/>
      <c r="M31" s="14"/>
      <c r="N31" s="14"/>
      <c r="O31" s="14"/>
      <c r="P31" s="419"/>
      <c r="Q31" s="423"/>
      <c r="R31" s="424"/>
      <c r="S31" s="424"/>
      <c r="T31" s="424"/>
      <c r="U31" s="424"/>
      <c r="V31" s="424"/>
      <c r="W31" s="424"/>
      <c r="X31" s="424"/>
      <c r="Y31" s="425"/>
      <c r="Z31" s="14"/>
      <c r="AA31" s="386"/>
    </row>
    <row r="32" spans="1:29" ht="10.199999999999999" customHeight="1">
      <c r="A32" s="35"/>
      <c r="B32" s="418">
        <v>9</v>
      </c>
      <c r="C32" s="420"/>
      <c r="D32" s="421"/>
      <c r="E32" s="421"/>
      <c r="F32" s="421"/>
      <c r="G32" s="421"/>
      <c r="H32" s="421"/>
      <c r="I32" s="421"/>
      <c r="J32" s="421"/>
      <c r="K32" s="422"/>
      <c r="L32" s="14"/>
      <c r="M32" s="14"/>
      <c r="N32" s="14"/>
      <c r="O32" s="14"/>
      <c r="P32" s="418">
        <v>34</v>
      </c>
      <c r="Q32" s="420"/>
      <c r="R32" s="421"/>
      <c r="S32" s="421"/>
      <c r="T32" s="421"/>
      <c r="U32" s="421"/>
      <c r="V32" s="421"/>
      <c r="W32" s="421"/>
      <c r="X32" s="421"/>
      <c r="Y32" s="422"/>
      <c r="Z32" s="14"/>
      <c r="AA32" s="386"/>
    </row>
    <row r="33" spans="1:27" ht="10.199999999999999" customHeight="1">
      <c r="A33" s="35"/>
      <c r="B33" s="419"/>
      <c r="C33" s="423"/>
      <c r="D33" s="424"/>
      <c r="E33" s="424"/>
      <c r="F33" s="424"/>
      <c r="G33" s="424"/>
      <c r="H33" s="424"/>
      <c r="I33" s="424"/>
      <c r="J33" s="424"/>
      <c r="K33" s="425"/>
      <c r="L33" s="14"/>
      <c r="M33" s="14"/>
      <c r="N33" s="14"/>
      <c r="O33" s="14"/>
      <c r="P33" s="419"/>
      <c r="Q33" s="423"/>
      <c r="R33" s="424"/>
      <c r="S33" s="424"/>
      <c r="T33" s="424"/>
      <c r="U33" s="424"/>
      <c r="V33" s="424"/>
      <c r="W33" s="424"/>
      <c r="X33" s="424"/>
      <c r="Y33" s="425"/>
      <c r="Z33" s="14"/>
      <c r="AA33" s="386"/>
    </row>
    <row r="34" spans="1:27" ht="10.199999999999999" customHeight="1">
      <c r="A34" s="35"/>
      <c r="B34" s="418">
        <v>10</v>
      </c>
      <c r="C34" s="420"/>
      <c r="D34" s="421"/>
      <c r="E34" s="421"/>
      <c r="F34" s="421"/>
      <c r="G34" s="421"/>
      <c r="H34" s="421"/>
      <c r="I34" s="421"/>
      <c r="J34" s="421"/>
      <c r="K34" s="422"/>
      <c r="L34" s="14"/>
      <c r="M34" s="14"/>
      <c r="N34" s="14"/>
      <c r="O34" s="14"/>
      <c r="P34" s="418">
        <v>35</v>
      </c>
      <c r="Q34" s="420"/>
      <c r="R34" s="421"/>
      <c r="S34" s="421"/>
      <c r="T34" s="421"/>
      <c r="U34" s="421"/>
      <c r="V34" s="421"/>
      <c r="W34" s="421"/>
      <c r="X34" s="421"/>
      <c r="Y34" s="422"/>
      <c r="Z34" s="14"/>
      <c r="AA34" s="386"/>
    </row>
    <row r="35" spans="1:27" ht="10.199999999999999" customHeight="1">
      <c r="A35" s="35"/>
      <c r="B35" s="419"/>
      <c r="C35" s="423"/>
      <c r="D35" s="424"/>
      <c r="E35" s="424"/>
      <c r="F35" s="424"/>
      <c r="G35" s="424"/>
      <c r="H35" s="424"/>
      <c r="I35" s="424"/>
      <c r="J35" s="424"/>
      <c r="K35" s="425"/>
      <c r="L35" s="14"/>
      <c r="M35" s="14"/>
      <c r="N35" s="14"/>
      <c r="O35" s="14"/>
      <c r="P35" s="419"/>
      <c r="Q35" s="423"/>
      <c r="R35" s="424"/>
      <c r="S35" s="424"/>
      <c r="T35" s="424"/>
      <c r="U35" s="424"/>
      <c r="V35" s="424"/>
      <c r="W35" s="424"/>
      <c r="X35" s="424"/>
      <c r="Y35" s="425"/>
      <c r="Z35" s="14"/>
      <c r="AA35" s="386"/>
    </row>
    <row r="36" spans="1:27" ht="10.199999999999999" customHeight="1">
      <c r="A36" s="35"/>
      <c r="B36" s="418">
        <v>11</v>
      </c>
      <c r="C36" s="420"/>
      <c r="D36" s="421"/>
      <c r="E36" s="421"/>
      <c r="F36" s="421"/>
      <c r="G36" s="421"/>
      <c r="H36" s="421"/>
      <c r="I36" s="421"/>
      <c r="J36" s="421"/>
      <c r="K36" s="422"/>
      <c r="L36" s="14"/>
      <c r="M36" s="14"/>
      <c r="N36" s="14"/>
      <c r="O36" s="14"/>
      <c r="P36" s="418">
        <v>36</v>
      </c>
      <c r="Q36" s="420"/>
      <c r="R36" s="421"/>
      <c r="S36" s="421"/>
      <c r="T36" s="421"/>
      <c r="U36" s="421"/>
      <c r="V36" s="421"/>
      <c r="W36" s="421"/>
      <c r="X36" s="421"/>
      <c r="Y36" s="422"/>
      <c r="Z36" s="14"/>
      <c r="AA36" s="386"/>
    </row>
    <row r="37" spans="1:27" ht="10.199999999999999" customHeight="1">
      <c r="A37" s="35"/>
      <c r="B37" s="419"/>
      <c r="C37" s="423"/>
      <c r="D37" s="424"/>
      <c r="E37" s="424"/>
      <c r="F37" s="424"/>
      <c r="G37" s="424"/>
      <c r="H37" s="424"/>
      <c r="I37" s="424"/>
      <c r="J37" s="424"/>
      <c r="K37" s="425"/>
      <c r="L37" s="14"/>
      <c r="M37" s="14"/>
      <c r="N37" s="14"/>
      <c r="O37" s="14"/>
      <c r="P37" s="419"/>
      <c r="Q37" s="423"/>
      <c r="R37" s="424"/>
      <c r="S37" s="424"/>
      <c r="T37" s="424"/>
      <c r="U37" s="424"/>
      <c r="V37" s="424"/>
      <c r="W37" s="424"/>
      <c r="X37" s="424"/>
      <c r="Y37" s="425"/>
      <c r="Z37" s="14"/>
      <c r="AA37" s="386"/>
    </row>
    <row r="38" spans="1:27" ht="10.199999999999999" customHeight="1">
      <c r="A38" s="35"/>
      <c r="B38" s="418">
        <v>12</v>
      </c>
      <c r="C38" s="420"/>
      <c r="D38" s="421"/>
      <c r="E38" s="421"/>
      <c r="F38" s="421"/>
      <c r="G38" s="421"/>
      <c r="H38" s="421"/>
      <c r="I38" s="421"/>
      <c r="J38" s="421"/>
      <c r="K38" s="422"/>
      <c r="L38" s="14"/>
      <c r="M38" s="14"/>
      <c r="N38" s="14"/>
      <c r="O38" s="14"/>
      <c r="P38" s="418">
        <v>37</v>
      </c>
      <c r="Q38" s="420"/>
      <c r="R38" s="421"/>
      <c r="S38" s="421"/>
      <c r="T38" s="421"/>
      <c r="U38" s="421"/>
      <c r="V38" s="421"/>
      <c r="W38" s="421"/>
      <c r="X38" s="421"/>
      <c r="Y38" s="422"/>
      <c r="Z38" s="14"/>
      <c r="AA38" s="386"/>
    </row>
    <row r="39" spans="1:27" ht="10.199999999999999" customHeight="1">
      <c r="A39" s="35"/>
      <c r="B39" s="419"/>
      <c r="C39" s="423"/>
      <c r="D39" s="424"/>
      <c r="E39" s="424"/>
      <c r="F39" s="424"/>
      <c r="G39" s="424"/>
      <c r="H39" s="424"/>
      <c r="I39" s="424"/>
      <c r="J39" s="424"/>
      <c r="K39" s="425"/>
      <c r="L39" s="14"/>
      <c r="M39" s="14"/>
      <c r="N39" s="14"/>
      <c r="O39" s="14"/>
      <c r="P39" s="419"/>
      <c r="Q39" s="423"/>
      <c r="R39" s="424"/>
      <c r="S39" s="424"/>
      <c r="T39" s="424"/>
      <c r="U39" s="424"/>
      <c r="V39" s="424"/>
      <c r="W39" s="424"/>
      <c r="X39" s="424"/>
      <c r="Y39" s="425"/>
      <c r="Z39" s="14"/>
      <c r="AA39" s="386"/>
    </row>
    <row r="40" spans="1:27" ht="10.199999999999999" customHeight="1">
      <c r="A40" s="35"/>
      <c r="B40" s="418">
        <v>13</v>
      </c>
      <c r="C40" s="420"/>
      <c r="D40" s="421"/>
      <c r="E40" s="421"/>
      <c r="F40" s="421"/>
      <c r="G40" s="421"/>
      <c r="H40" s="421"/>
      <c r="I40" s="421"/>
      <c r="J40" s="421"/>
      <c r="K40" s="422"/>
      <c r="L40" s="14"/>
      <c r="M40" s="14"/>
      <c r="N40" s="14"/>
      <c r="O40" s="14"/>
      <c r="P40" s="418">
        <v>38</v>
      </c>
      <c r="Q40" s="420"/>
      <c r="R40" s="421"/>
      <c r="S40" s="421"/>
      <c r="T40" s="421"/>
      <c r="U40" s="421"/>
      <c r="V40" s="421"/>
      <c r="W40" s="421"/>
      <c r="X40" s="421"/>
      <c r="Y40" s="422"/>
      <c r="Z40" s="14"/>
      <c r="AA40" s="386"/>
    </row>
    <row r="41" spans="1:27" ht="10.199999999999999" customHeight="1">
      <c r="A41" s="35"/>
      <c r="B41" s="419"/>
      <c r="C41" s="423"/>
      <c r="D41" s="424"/>
      <c r="E41" s="424"/>
      <c r="F41" s="424"/>
      <c r="G41" s="424"/>
      <c r="H41" s="424"/>
      <c r="I41" s="424"/>
      <c r="J41" s="424"/>
      <c r="K41" s="425"/>
      <c r="L41" s="14"/>
      <c r="M41" s="14"/>
      <c r="N41" s="14"/>
      <c r="O41" s="14"/>
      <c r="P41" s="419"/>
      <c r="Q41" s="423"/>
      <c r="R41" s="424"/>
      <c r="S41" s="424"/>
      <c r="T41" s="424"/>
      <c r="U41" s="424"/>
      <c r="V41" s="424"/>
      <c r="W41" s="424"/>
      <c r="X41" s="424"/>
      <c r="Y41" s="425"/>
      <c r="Z41" s="14"/>
      <c r="AA41" s="386"/>
    </row>
    <row r="42" spans="1:27" ht="10.199999999999999" customHeight="1">
      <c r="A42" s="35"/>
      <c r="B42" s="418">
        <v>14</v>
      </c>
      <c r="C42" s="420"/>
      <c r="D42" s="421"/>
      <c r="E42" s="421"/>
      <c r="F42" s="421"/>
      <c r="G42" s="421"/>
      <c r="H42" s="421"/>
      <c r="I42" s="421"/>
      <c r="J42" s="421"/>
      <c r="K42" s="422"/>
      <c r="L42" s="14"/>
      <c r="M42" s="14"/>
      <c r="N42" s="14"/>
      <c r="O42" s="14"/>
      <c r="P42" s="418">
        <v>39</v>
      </c>
      <c r="Q42" s="420"/>
      <c r="R42" s="421"/>
      <c r="S42" s="421"/>
      <c r="T42" s="421"/>
      <c r="U42" s="421"/>
      <c r="V42" s="421"/>
      <c r="W42" s="421"/>
      <c r="X42" s="421"/>
      <c r="Y42" s="422"/>
      <c r="Z42" s="14"/>
      <c r="AA42" s="386"/>
    </row>
    <row r="43" spans="1:27" ht="10.199999999999999" customHeight="1">
      <c r="A43" s="35"/>
      <c r="B43" s="419"/>
      <c r="C43" s="423"/>
      <c r="D43" s="424"/>
      <c r="E43" s="424"/>
      <c r="F43" s="424"/>
      <c r="G43" s="424"/>
      <c r="H43" s="424"/>
      <c r="I43" s="424"/>
      <c r="J43" s="424"/>
      <c r="K43" s="425"/>
      <c r="L43" s="14"/>
      <c r="M43" s="14"/>
      <c r="N43" s="14"/>
      <c r="O43" s="14"/>
      <c r="P43" s="419"/>
      <c r="Q43" s="423"/>
      <c r="R43" s="424"/>
      <c r="S43" s="424"/>
      <c r="T43" s="424"/>
      <c r="U43" s="424"/>
      <c r="V43" s="424"/>
      <c r="W43" s="424"/>
      <c r="X43" s="424"/>
      <c r="Y43" s="425"/>
      <c r="Z43" s="14"/>
      <c r="AA43" s="386"/>
    </row>
    <row r="44" spans="1:27" ht="10.199999999999999" customHeight="1">
      <c r="A44" s="35"/>
      <c r="B44" s="418">
        <v>15</v>
      </c>
      <c r="C44" s="420"/>
      <c r="D44" s="421"/>
      <c r="E44" s="421"/>
      <c r="F44" s="421"/>
      <c r="G44" s="421"/>
      <c r="H44" s="421"/>
      <c r="I44" s="421"/>
      <c r="J44" s="421"/>
      <c r="K44" s="422"/>
      <c r="L44" s="14"/>
      <c r="M44" s="14"/>
      <c r="N44" s="14"/>
      <c r="O44" s="14"/>
      <c r="P44" s="418">
        <v>40</v>
      </c>
      <c r="Q44" s="420"/>
      <c r="R44" s="421"/>
      <c r="S44" s="421"/>
      <c r="T44" s="421"/>
      <c r="U44" s="421"/>
      <c r="V44" s="421"/>
      <c r="W44" s="421"/>
      <c r="X44" s="421"/>
      <c r="Y44" s="422"/>
      <c r="Z44" s="14"/>
      <c r="AA44" s="386"/>
    </row>
    <row r="45" spans="1:27" ht="10.199999999999999" customHeight="1">
      <c r="A45" s="35"/>
      <c r="B45" s="419"/>
      <c r="C45" s="423"/>
      <c r="D45" s="424"/>
      <c r="E45" s="424"/>
      <c r="F45" s="424"/>
      <c r="G45" s="424"/>
      <c r="H45" s="424"/>
      <c r="I45" s="424"/>
      <c r="J45" s="424"/>
      <c r="K45" s="425"/>
      <c r="L45" s="14"/>
      <c r="M45" s="14"/>
      <c r="N45" s="14"/>
      <c r="O45" s="14"/>
      <c r="P45" s="419"/>
      <c r="Q45" s="423"/>
      <c r="R45" s="424"/>
      <c r="S45" s="424"/>
      <c r="T45" s="424"/>
      <c r="U45" s="424"/>
      <c r="V45" s="424"/>
      <c r="W45" s="424"/>
      <c r="X45" s="424"/>
      <c r="Y45" s="425"/>
      <c r="Z45" s="14"/>
      <c r="AA45" s="386"/>
    </row>
    <row r="46" spans="1:27" ht="10.199999999999999" customHeight="1">
      <c r="A46" s="35"/>
      <c r="B46" s="418">
        <v>16</v>
      </c>
      <c r="C46" s="420"/>
      <c r="D46" s="421"/>
      <c r="E46" s="421"/>
      <c r="F46" s="421"/>
      <c r="G46" s="421"/>
      <c r="H46" s="421"/>
      <c r="I46" s="421"/>
      <c r="J46" s="421"/>
      <c r="K46" s="422"/>
      <c r="L46" s="14"/>
      <c r="M46" s="14"/>
      <c r="N46" s="14"/>
      <c r="O46" s="14"/>
      <c r="P46" s="418">
        <v>41</v>
      </c>
      <c r="Q46" s="420"/>
      <c r="R46" s="421"/>
      <c r="S46" s="421"/>
      <c r="T46" s="421"/>
      <c r="U46" s="421"/>
      <c r="V46" s="421"/>
      <c r="W46" s="421"/>
      <c r="X46" s="421"/>
      <c r="Y46" s="422"/>
      <c r="Z46" s="14"/>
      <c r="AA46" s="386"/>
    </row>
    <row r="47" spans="1:27" ht="10.199999999999999" customHeight="1">
      <c r="A47" s="35"/>
      <c r="B47" s="419"/>
      <c r="C47" s="423"/>
      <c r="D47" s="424"/>
      <c r="E47" s="424"/>
      <c r="F47" s="424"/>
      <c r="G47" s="424"/>
      <c r="H47" s="424"/>
      <c r="I47" s="424"/>
      <c r="J47" s="424"/>
      <c r="K47" s="425"/>
      <c r="L47" s="14"/>
      <c r="M47" s="14"/>
      <c r="N47" s="14"/>
      <c r="O47" s="14"/>
      <c r="P47" s="419"/>
      <c r="Q47" s="423"/>
      <c r="R47" s="424"/>
      <c r="S47" s="424"/>
      <c r="T47" s="424"/>
      <c r="U47" s="424"/>
      <c r="V47" s="424"/>
      <c r="W47" s="424"/>
      <c r="X47" s="424"/>
      <c r="Y47" s="425"/>
      <c r="Z47" s="14"/>
      <c r="AA47" s="386"/>
    </row>
    <row r="48" spans="1:27" ht="10.199999999999999" customHeight="1">
      <c r="A48" s="35"/>
      <c r="B48" s="418">
        <v>17</v>
      </c>
      <c r="C48" s="420"/>
      <c r="D48" s="421"/>
      <c r="E48" s="421"/>
      <c r="F48" s="421"/>
      <c r="G48" s="421"/>
      <c r="H48" s="421"/>
      <c r="I48" s="421"/>
      <c r="J48" s="421"/>
      <c r="K48" s="422"/>
      <c r="L48" s="14"/>
      <c r="M48" s="14"/>
      <c r="N48" s="14"/>
      <c r="O48" s="14"/>
      <c r="P48" s="418">
        <v>42</v>
      </c>
      <c r="Q48" s="420"/>
      <c r="R48" s="421"/>
      <c r="S48" s="421"/>
      <c r="T48" s="421"/>
      <c r="U48" s="421"/>
      <c r="V48" s="421"/>
      <c r="W48" s="421"/>
      <c r="X48" s="421"/>
      <c r="Y48" s="422"/>
      <c r="Z48" s="14"/>
      <c r="AA48" s="386"/>
    </row>
    <row r="49" spans="1:27" ht="10.199999999999999" customHeight="1">
      <c r="A49" s="35"/>
      <c r="B49" s="419"/>
      <c r="C49" s="423"/>
      <c r="D49" s="424"/>
      <c r="E49" s="424"/>
      <c r="F49" s="424"/>
      <c r="G49" s="424"/>
      <c r="H49" s="424"/>
      <c r="I49" s="424"/>
      <c r="J49" s="424"/>
      <c r="K49" s="425"/>
      <c r="L49" s="14"/>
      <c r="M49" s="14"/>
      <c r="N49" s="14"/>
      <c r="O49" s="14"/>
      <c r="P49" s="419"/>
      <c r="Q49" s="423"/>
      <c r="R49" s="424"/>
      <c r="S49" s="424"/>
      <c r="T49" s="424"/>
      <c r="U49" s="424"/>
      <c r="V49" s="424"/>
      <c r="W49" s="424"/>
      <c r="X49" s="424"/>
      <c r="Y49" s="425"/>
      <c r="Z49" s="14"/>
      <c r="AA49" s="386"/>
    </row>
    <row r="50" spans="1:27" ht="10.199999999999999" customHeight="1">
      <c r="A50" s="35"/>
      <c r="B50" s="418">
        <v>18</v>
      </c>
      <c r="C50" s="420"/>
      <c r="D50" s="421"/>
      <c r="E50" s="421"/>
      <c r="F50" s="421"/>
      <c r="G50" s="421"/>
      <c r="H50" s="421"/>
      <c r="I50" s="421"/>
      <c r="J50" s="421"/>
      <c r="K50" s="422"/>
      <c r="L50" s="14"/>
      <c r="M50" s="14"/>
      <c r="N50" s="14"/>
      <c r="O50" s="14"/>
      <c r="P50" s="418">
        <v>43</v>
      </c>
      <c r="Q50" s="420"/>
      <c r="R50" s="421"/>
      <c r="S50" s="421"/>
      <c r="T50" s="421"/>
      <c r="U50" s="421"/>
      <c r="V50" s="421"/>
      <c r="W50" s="421"/>
      <c r="X50" s="421"/>
      <c r="Y50" s="422"/>
      <c r="Z50" s="14"/>
      <c r="AA50" s="386"/>
    </row>
    <row r="51" spans="1:27" ht="10.199999999999999" customHeight="1">
      <c r="A51" s="35"/>
      <c r="B51" s="419"/>
      <c r="C51" s="423"/>
      <c r="D51" s="424"/>
      <c r="E51" s="424"/>
      <c r="F51" s="424"/>
      <c r="G51" s="424"/>
      <c r="H51" s="424"/>
      <c r="I51" s="424"/>
      <c r="J51" s="424"/>
      <c r="K51" s="425"/>
      <c r="L51" s="14"/>
      <c r="M51" s="14"/>
      <c r="N51" s="14"/>
      <c r="O51" s="14"/>
      <c r="P51" s="419"/>
      <c r="Q51" s="423"/>
      <c r="R51" s="424"/>
      <c r="S51" s="424"/>
      <c r="T51" s="424"/>
      <c r="U51" s="424"/>
      <c r="V51" s="424"/>
      <c r="W51" s="424"/>
      <c r="X51" s="424"/>
      <c r="Y51" s="425"/>
      <c r="Z51" s="14"/>
      <c r="AA51" s="386"/>
    </row>
    <row r="52" spans="1:27" ht="10.199999999999999" customHeight="1">
      <c r="A52" s="35"/>
      <c r="B52" s="418">
        <v>19</v>
      </c>
      <c r="C52" s="420"/>
      <c r="D52" s="421"/>
      <c r="E52" s="421"/>
      <c r="F52" s="421"/>
      <c r="G52" s="421"/>
      <c r="H52" s="421"/>
      <c r="I52" s="421"/>
      <c r="J52" s="421"/>
      <c r="K52" s="422"/>
      <c r="L52" s="14"/>
      <c r="M52" s="14"/>
      <c r="N52" s="14"/>
      <c r="O52" s="14"/>
      <c r="P52" s="418">
        <v>44</v>
      </c>
      <c r="Q52" s="420"/>
      <c r="R52" s="421"/>
      <c r="S52" s="421"/>
      <c r="T52" s="421"/>
      <c r="U52" s="421"/>
      <c r="V52" s="421"/>
      <c r="W52" s="421"/>
      <c r="X52" s="421"/>
      <c r="Y52" s="422"/>
      <c r="Z52" s="14"/>
      <c r="AA52" s="386"/>
    </row>
    <row r="53" spans="1:27" ht="10.199999999999999" customHeight="1">
      <c r="A53" s="35"/>
      <c r="B53" s="419"/>
      <c r="C53" s="423"/>
      <c r="D53" s="424"/>
      <c r="E53" s="424"/>
      <c r="F53" s="424"/>
      <c r="G53" s="424"/>
      <c r="H53" s="424"/>
      <c r="I53" s="424"/>
      <c r="J53" s="424"/>
      <c r="K53" s="425"/>
      <c r="L53" s="14"/>
      <c r="M53" s="14"/>
      <c r="N53" s="14"/>
      <c r="O53" s="14"/>
      <c r="P53" s="419"/>
      <c r="Q53" s="423"/>
      <c r="R53" s="424"/>
      <c r="S53" s="424"/>
      <c r="T53" s="424"/>
      <c r="U53" s="424"/>
      <c r="V53" s="424"/>
      <c r="W53" s="424"/>
      <c r="X53" s="424"/>
      <c r="Y53" s="425"/>
      <c r="Z53" s="14"/>
      <c r="AA53" s="386"/>
    </row>
    <row r="54" spans="1:27" ht="10.199999999999999" customHeight="1">
      <c r="A54" s="35"/>
      <c r="B54" s="418">
        <v>20</v>
      </c>
      <c r="C54" s="420"/>
      <c r="D54" s="421"/>
      <c r="E54" s="421"/>
      <c r="F54" s="421"/>
      <c r="G54" s="421"/>
      <c r="H54" s="421"/>
      <c r="I54" s="421"/>
      <c r="J54" s="421"/>
      <c r="K54" s="422"/>
      <c r="L54" s="14"/>
      <c r="M54" s="14"/>
      <c r="N54" s="14"/>
      <c r="O54" s="14"/>
      <c r="P54" s="418">
        <v>45</v>
      </c>
      <c r="Q54" s="420"/>
      <c r="R54" s="421"/>
      <c r="S54" s="421"/>
      <c r="T54" s="421"/>
      <c r="U54" s="421"/>
      <c r="V54" s="421"/>
      <c r="W54" s="421"/>
      <c r="X54" s="421"/>
      <c r="Y54" s="422"/>
      <c r="Z54" s="14"/>
      <c r="AA54" s="386"/>
    </row>
    <row r="55" spans="1:27" ht="10.199999999999999" customHeight="1">
      <c r="A55" s="35"/>
      <c r="B55" s="419"/>
      <c r="C55" s="423"/>
      <c r="D55" s="424"/>
      <c r="E55" s="424"/>
      <c r="F55" s="424"/>
      <c r="G55" s="424"/>
      <c r="H55" s="424"/>
      <c r="I55" s="424"/>
      <c r="J55" s="424"/>
      <c r="K55" s="425"/>
      <c r="L55" s="14"/>
      <c r="M55" s="14"/>
      <c r="N55" s="14"/>
      <c r="O55" s="14"/>
      <c r="P55" s="419"/>
      <c r="Q55" s="423"/>
      <c r="R55" s="424"/>
      <c r="S55" s="424"/>
      <c r="T55" s="424"/>
      <c r="U55" s="424"/>
      <c r="V55" s="424"/>
      <c r="W55" s="424"/>
      <c r="X55" s="424"/>
      <c r="Y55" s="425"/>
      <c r="Z55" s="14"/>
      <c r="AA55" s="386"/>
    </row>
    <row r="56" spans="1:27" ht="10.199999999999999" customHeight="1">
      <c r="A56" s="35"/>
      <c r="B56" s="418">
        <v>21</v>
      </c>
      <c r="C56" s="420"/>
      <c r="D56" s="421"/>
      <c r="E56" s="421"/>
      <c r="F56" s="421"/>
      <c r="G56" s="421"/>
      <c r="H56" s="421"/>
      <c r="I56" s="421"/>
      <c r="J56" s="421"/>
      <c r="K56" s="422"/>
      <c r="L56" s="14"/>
      <c r="M56" s="14"/>
      <c r="N56" s="14"/>
      <c r="O56" s="14"/>
      <c r="P56" s="418">
        <v>46</v>
      </c>
      <c r="Q56" s="420"/>
      <c r="R56" s="421"/>
      <c r="S56" s="421"/>
      <c r="T56" s="421"/>
      <c r="U56" s="421"/>
      <c r="V56" s="421"/>
      <c r="W56" s="421"/>
      <c r="X56" s="421"/>
      <c r="Y56" s="422"/>
      <c r="Z56" s="14"/>
      <c r="AA56" s="386"/>
    </row>
    <row r="57" spans="1:27" ht="10.199999999999999" customHeight="1">
      <c r="A57" s="35"/>
      <c r="B57" s="419"/>
      <c r="C57" s="423"/>
      <c r="D57" s="424"/>
      <c r="E57" s="424"/>
      <c r="F57" s="424"/>
      <c r="G57" s="424"/>
      <c r="H57" s="424"/>
      <c r="I57" s="424"/>
      <c r="J57" s="424"/>
      <c r="K57" s="425"/>
      <c r="L57" s="14"/>
      <c r="M57" s="14"/>
      <c r="N57" s="14"/>
      <c r="O57" s="14"/>
      <c r="P57" s="419"/>
      <c r="Q57" s="423"/>
      <c r="R57" s="424"/>
      <c r="S57" s="424"/>
      <c r="T57" s="424"/>
      <c r="U57" s="424"/>
      <c r="V57" s="424"/>
      <c r="W57" s="424"/>
      <c r="X57" s="424"/>
      <c r="Y57" s="425"/>
      <c r="Z57" s="14"/>
      <c r="AA57" s="386"/>
    </row>
    <row r="58" spans="1:27" ht="10.199999999999999" customHeight="1">
      <c r="A58" s="35"/>
      <c r="B58" s="418">
        <v>22</v>
      </c>
      <c r="C58" s="420"/>
      <c r="D58" s="421"/>
      <c r="E58" s="421"/>
      <c r="F58" s="421"/>
      <c r="G58" s="421"/>
      <c r="H58" s="421"/>
      <c r="I58" s="421"/>
      <c r="J58" s="421"/>
      <c r="K58" s="422"/>
      <c r="L58" s="14"/>
      <c r="M58" s="14"/>
      <c r="N58" s="14"/>
      <c r="O58" s="14"/>
      <c r="P58" s="418">
        <v>47</v>
      </c>
      <c r="Q58" s="420"/>
      <c r="R58" s="421"/>
      <c r="S58" s="421"/>
      <c r="T58" s="421"/>
      <c r="U58" s="421"/>
      <c r="V58" s="421"/>
      <c r="W58" s="421"/>
      <c r="X58" s="421"/>
      <c r="Y58" s="422"/>
      <c r="Z58" s="14"/>
      <c r="AA58" s="386"/>
    </row>
    <row r="59" spans="1:27" ht="10.199999999999999" customHeight="1">
      <c r="A59" s="35"/>
      <c r="B59" s="419"/>
      <c r="C59" s="423"/>
      <c r="D59" s="424"/>
      <c r="E59" s="424"/>
      <c r="F59" s="424"/>
      <c r="G59" s="424"/>
      <c r="H59" s="424"/>
      <c r="I59" s="424"/>
      <c r="J59" s="424"/>
      <c r="K59" s="425"/>
      <c r="L59" s="14"/>
      <c r="M59" s="14"/>
      <c r="N59" s="14"/>
      <c r="O59" s="14"/>
      <c r="P59" s="419"/>
      <c r="Q59" s="423"/>
      <c r="R59" s="424"/>
      <c r="S59" s="424"/>
      <c r="T59" s="424"/>
      <c r="U59" s="424"/>
      <c r="V59" s="424"/>
      <c r="W59" s="424"/>
      <c r="X59" s="424"/>
      <c r="Y59" s="425"/>
      <c r="Z59" s="14"/>
      <c r="AA59" s="386"/>
    </row>
    <row r="60" spans="1:27" ht="10.199999999999999" customHeight="1">
      <c r="A60" s="35"/>
      <c r="B60" s="418">
        <v>23</v>
      </c>
      <c r="C60" s="420"/>
      <c r="D60" s="421"/>
      <c r="E60" s="421"/>
      <c r="F60" s="421"/>
      <c r="G60" s="421"/>
      <c r="H60" s="421"/>
      <c r="I60" s="421"/>
      <c r="J60" s="421"/>
      <c r="K60" s="422"/>
      <c r="L60" s="14"/>
      <c r="M60" s="14"/>
      <c r="N60" s="14"/>
      <c r="O60" s="14"/>
      <c r="P60" s="418">
        <v>48</v>
      </c>
      <c r="Q60" s="420"/>
      <c r="R60" s="421"/>
      <c r="S60" s="421"/>
      <c r="T60" s="421"/>
      <c r="U60" s="421"/>
      <c r="V60" s="421"/>
      <c r="W60" s="421"/>
      <c r="X60" s="421"/>
      <c r="Y60" s="422"/>
      <c r="Z60" s="14"/>
      <c r="AA60" s="386"/>
    </row>
    <row r="61" spans="1:27" ht="10.199999999999999" customHeight="1">
      <c r="A61" s="35"/>
      <c r="B61" s="419"/>
      <c r="C61" s="423"/>
      <c r="D61" s="424"/>
      <c r="E61" s="424"/>
      <c r="F61" s="424"/>
      <c r="G61" s="424"/>
      <c r="H61" s="424"/>
      <c r="I61" s="424"/>
      <c r="J61" s="424"/>
      <c r="K61" s="425"/>
      <c r="L61" s="14"/>
      <c r="M61" s="14"/>
      <c r="N61" s="14"/>
      <c r="O61" s="14"/>
      <c r="P61" s="419"/>
      <c r="Q61" s="423"/>
      <c r="R61" s="424"/>
      <c r="S61" s="424"/>
      <c r="T61" s="424"/>
      <c r="U61" s="424"/>
      <c r="V61" s="424"/>
      <c r="W61" s="424"/>
      <c r="X61" s="424"/>
      <c r="Y61" s="425"/>
      <c r="Z61" s="14"/>
      <c r="AA61" s="386"/>
    </row>
    <row r="62" spans="1:27" ht="10.199999999999999" customHeight="1">
      <c r="A62" s="35"/>
      <c r="B62" s="418">
        <v>24</v>
      </c>
      <c r="C62" s="420"/>
      <c r="D62" s="421"/>
      <c r="E62" s="421"/>
      <c r="F62" s="421"/>
      <c r="G62" s="421"/>
      <c r="H62" s="421"/>
      <c r="I62" s="421"/>
      <c r="J62" s="421"/>
      <c r="K62" s="422"/>
      <c r="L62" s="14"/>
      <c r="M62" s="14"/>
      <c r="N62" s="14"/>
      <c r="O62" s="14"/>
      <c r="P62" s="418">
        <v>49</v>
      </c>
      <c r="Q62" s="420"/>
      <c r="R62" s="421"/>
      <c r="S62" s="421"/>
      <c r="T62" s="421"/>
      <c r="U62" s="421"/>
      <c r="V62" s="421"/>
      <c r="W62" s="421"/>
      <c r="X62" s="421"/>
      <c r="Y62" s="422"/>
      <c r="Z62" s="14"/>
      <c r="AA62" s="386"/>
    </row>
    <row r="63" spans="1:27" ht="10.199999999999999" customHeight="1">
      <c r="A63" s="35"/>
      <c r="B63" s="419"/>
      <c r="C63" s="423"/>
      <c r="D63" s="424"/>
      <c r="E63" s="424"/>
      <c r="F63" s="424"/>
      <c r="G63" s="424"/>
      <c r="H63" s="424"/>
      <c r="I63" s="424"/>
      <c r="J63" s="424"/>
      <c r="K63" s="425"/>
      <c r="L63" s="14"/>
      <c r="M63" s="14"/>
      <c r="N63" s="14"/>
      <c r="O63" s="14"/>
      <c r="P63" s="419"/>
      <c r="Q63" s="423"/>
      <c r="R63" s="424"/>
      <c r="S63" s="424"/>
      <c r="T63" s="424"/>
      <c r="U63" s="424"/>
      <c r="V63" s="424"/>
      <c r="W63" s="424"/>
      <c r="X63" s="424"/>
      <c r="Y63" s="425"/>
      <c r="Z63" s="14"/>
      <c r="AA63" s="386"/>
    </row>
    <row r="64" spans="1:27" ht="10.199999999999999" customHeight="1">
      <c r="A64" s="35"/>
      <c r="B64" s="418">
        <v>25</v>
      </c>
      <c r="C64" s="420"/>
      <c r="D64" s="421"/>
      <c r="E64" s="421"/>
      <c r="F64" s="421"/>
      <c r="G64" s="421"/>
      <c r="H64" s="421"/>
      <c r="I64" s="421"/>
      <c r="J64" s="421"/>
      <c r="K64" s="422"/>
      <c r="L64" s="14"/>
      <c r="M64" s="14"/>
      <c r="N64" s="14"/>
      <c r="O64" s="14"/>
      <c r="P64" s="418">
        <v>50</v>
      </c>
      <c r="Q64" s="420"/>
      <c r="R64" s="421"/>
      <c r="S64" s="421"/>
      <c r="T64" s="421"/>
      <c r="U64" s="421"/>
      <c r="V64" s="421"/>
      <c r="W64" s="421"/>
      <c r="X64" s="421"/>
      <c r="Y64" s="422"/>
      <c r="Z64" s="14"/>
      <c r="AA64" s="386"/>
    </row>
    <row r="65" spans="1:30" ht="10.199999999999999" customHeight="1">
      <c r="A65" s="35"/>
      <c r="B65" s="419"/>
      <c r="C65" s="423"/>
      <c r="D65" s="424"/>
      <c r="E65" s="424"/>
      <c r="F65" s="424"/>
      <c r="G65" s="424"/>
      <c r="H65" s="424"/>
      <c r="I65" s="424"/>
      <c r="J65" s="424"/>
      <c r="K65" s="425"/>
      <c r="L65" s="14"/>
      <c r="M65" s="14"/>
      <c r="N65" s="14"/>
      <c r="O65" s="14"/>
      <c r="P65" s="419"/>
      <c r="Q65" s="423"/>
      <c r="R65" s="424"/>
      <c r="S65" s="424"/>
      <c r="T65" s="424"/>
      <c r="U65" s="424"/>
      <c r="V65" s="424"/>
      <c r="W65" s="424"/>
      <c r="X65" s="424"/>
      <c r="Y65" s="425"/>
      <c r="Z65" s="14"/>
      <c r="AA65" s="386"/>
    </row>
    <row r="66" spans="1:30" ht="10.199999999999999" customHeight="1">
      <c r="A66" s="35"/>
      <c r="B66" s="87"/>
      <c r="C66" s="161"/>
      <c r="D66" s="161"/>
      <c r="E66" s="161"/>
      <c r="F66" s="161"/>
      <c r="G66" s="161"/>
      <c r="H66" s="161"/>
      <c r="I66" s="161"/>
      <c r="J66" s="161"/>
      <c r="K66" s="161"/>
      <c r="L66" s="14"/>
      <c r="M66" s="14"/>
      <c r="N66" s="14"/>
      <c r="O66" s="14"/>
      <c r="P66" s="87"/>
      <c r="Q66" s="433" t="str">
        <f>IF(Q64="","","weitere Eingaben in Formular 2_2 möglich!")</f>
        <v/>
      </c>
      <c r="R66" s="434"/>
      <c r="S66" s="434"/>
      <c r="T66" s="434"/>
      <c r="U66" s="434"/>
      <c r="V66" s="434"/>
      <c r="W66" s="434"/>
      <c r="X66" s="434"/>
      <c r="Y66" s="434"/>
      <c r="Z66" s="14"/>
      <c r="AA66" s="386"/>
    </row>
    <row r="67" spans="1:30" ht="10.199999999999999" customHeight="1">
      <c r="Q67" s="435"/>
      <c r="R67" s="435"/>
      <c r="S67" s="435"/>
      <c r="T67" s="435"/>
      <c r="U67" s="435"/>
      <c r="V67" s="435"/>
      <c r="W67" s="435"/>
      <c r="X67" s="435"/>
      <c r="Y67" s="435"/>
      <c r="AA67" s="386"/>
    </row>
    <row r="68" spans="1:30" ht="10.199999999999999" customHeight="1">
      <c r="P68" s="427" t="s">
        <v>19</v>
      </c>
      <c r="Q68" s="427"/>
      <c r="R68" s="427"/>
      <c r="S68" s="427"/>
      <c r="T68" s="427"/>
      <c r="U68" s="427"/>
      <c r="V68" s="427"/>
      <c r="W68" s="318"/>
      <c r="X68" s="428">
        <f>COUNTA(C16:C64)+COUNTA(Q16:Q64)</f>
        <v>0</v>
      </c>
      <c r="Y68" s="428"/>
      <c r="AA68" s="386"/>
    </row>
    <row r="69" spans="1:30" ht="10.199999999999999" customHeight="1">
      <c r="B69" s="28"/>
      <c r="N69" s="38"/>
      <c r="O69" s="38"/>
      <c r="P69" s="427"/>
      <c r="Q69" s="427"/>
      <c r="R69" s="427"/>
      <c r="S69" s="427"/>
      <c r="T69" s="427"/>
      <c r="U69" s="427"/>
      <c r="V69" s="427"/>
      <c r="W69" s="318"/>
      <c r="X69" s="428"/>
      <c r="Y69" s="428"/>
      <c r="AA69" s="386"/>
    </row>
    <row r="70" spans="1:30" ht="10.199999999999999" customHeight="1">
      <c r="N70" s="38"/>
      <c r="O70" s="38"/>
      <c r="AA70" s="386"/>
    </row>
    <row r="71" spans="1:30" ht="10.199999999999999" customHeight="1">
      <c r="AA71" s="386"/>
    </row>
    <row r="72" spans="1:30" ht="10.199999999999999" customHeight="1">
      <c r="B72" s="436" t="s">
        <v>20</v>
      </c>
      <c r="C72" s="318"/>
      <c r="D72" s="318"/>
      <c r="E72" s="318"/>
      <c r="F72" s="318"/>
      <c r="G72" s="318"/>
      <c r="H72" s="318"/>
      <c r="I72" s="318"/>
      <c r="J72" s="318"/>
      <c r="K72" s="53"/>
      <c r="L72" s="437" t="str">
        <f>IF(Dienststellendaten!D5&lt;1,"",Dienststellendaten!D5)</f>
        <v/>
      </c>
      <c r="M72" s="438"/>
      <c r="N72" s="438"/>
      <c r="O72" s="438"/>
      <c r="P72" s="438"/>
      <c r="Q72" s="438"/>
      <c r="R72" s="438"/>
      <c r="S72" s="438"/>
      <c r="T72" s="438"/>
      <c r="U72" s="438"/>
      <c r="V72" s="438"/>
      <c r="AA72" s="386"/>
    </row>
    <row r="73" spans="1:30" ht="10.199999999999999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53"/>
      <c r="L73" s="438"/>
      <c r="M73" s="438"/>
      <c r="N73" s="438"/>
      <c r="O73" s="438"/>
      <c r="P73" s="438"/>
      <c r="Q73" s="438"/>
      <c r="R73" s="438"/>
      <c r="S73" s="438"/>
      <c r="T73" s="438"/>
      <c r="U73" s="438"/>
      <c r="V73" s="438"/>
      <c r="AA73" s="386"/>
    </row>
    <row r="74" spans="1:30" ht="10.199999999999999" customHeight="1">
      <c r="AA74" s="386"/>
      <c r="AB74" s="20"/>
    </row>
    <row r="75" spans="1:30" ht="10.199999999999999" customHeight="1">
      <c r="B75" s="436" t="s">
        <v>68</v>
      </c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429">
        <f>IF(X68&lt;1,0,IF(X68&lt;21,1,IF('Formular 2_2'!C16&gt;0,"siehe Seite 2",3)))</f>
        <v>0</v>
      </c>
      <c r="Q75" s="429"/>
      <c r="R75" s="430"/>
      <c r="S75" s="430"/>
      <c r="T75" s="430"/>
      <c r="U75" s="436" t="str">
        <f>IF(P75=1,"Mitglied.","Mitgliedern.")</f>
        <v>Mitgliedern.</v>
      </c>
      <c r="V75" s="436"/>
      <c r="W75" s="436"/>
      <c r="X75" s="436"/>
      <c r="Y75" s="436"/>
      <c r="AA75" s="386"/>
    </row>
    <row r="76" spans="1:30" ht="10.199999999999999" customHeight="1"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431"/>
      <c r="Q76" s="431"/>
      <c r="R76" s="432"/>
      <c r="S76" s="432"/>
      <c r="T76" s="432"/>
      <c r="U76" s="436"/>
      <c r="V76" s="436"/>
      <c r="W76" s="436"/>
      <c r="X76" s="436"/>
      <c r="Y76" s="436"/>
      <c r="AA76" s="386"/>
      <c r="AB76" s="240"/>
      <c r="AC76" s="240"/>
      <c r="AD76" s="19"/>
    </row>
    <row r="77" spans="1:30" ht="10.199999999999999" customHeight="1">
      <c r="AA77" s="386"/>
    </row>
    <row r="78" spans="1:30" ht="10.199999999999999" customHeight="1">
      <c r="AA78" s="386"/>
    </row>
    <row r="79" spans="1:30" ht="10.199999999999999" customHeight="1">
      <c r="AA79" s="386"/>
    </row>
    <row r="80" spans="1:30" ht="10.199999999999999" customHeight="1">
      <c r="B80" s="41"/>
      <c r="C80" s="36"/>
      <c r="D80" s="36"/>
      <c r="E80" s="36"/>
      <c r="F80" s="36"/>
      <c r="G80" s="36"/>
      <c r="H80" s="36"/>
      <c r="I80" s="36"/>
      <c r="J80" s="36"/>
      <c r="K80" s="36"/>
      <c r="L80" s="36"/>
      <c r="X80" s="36"/>
      <c r="Y80" s="36"/>
      <c r="Z80" s="36"/>
      <c r="AA80" s="386"/>
    </row>
    <row r="81" spans="2:30" ht="10.199999999999999" customHeight="1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X81" s="36"/>
      <c r="Y81" s="36"/>
      <c r="Z81" s="36"/>
      <c r="AA81" s="386"/>
    </row>
    <row r="82" spans="2:30" ht="10.199999999999999" customHeight="1">
      <c r="AA82" s="386"/>
    </row>
    <row r="83" spans="2:30" ht="10.199999999999999" customHeight="1">
      <c r="B83" s="240"/>
      <c r="C83" s="240"/>
      <c r="D83" s="240"/>
      <c r="E83" s="240"/>
      <c r="F83" s="240"/>
      <c r="G83" s="240"/>
      <c r="J83" s="240"/>
      <c r="K83" s="240"/>
      <c r="L83" s="240"/>
      <c r="M83" s="240"/>
      <c r="N83" s="240"/>
      <c r="O83" s="240"/>
      <c r="R83" s="240"/>
      <c r="S83" s="240"/>
      <c r="T83" s="240"/>
      <c r="U83" s="240"/>
      <c r="V83" s="240"/>
      <c r="W83" s="240"/>
      <c r="AA83" s="386"/>
      <c r="AD83" s="15"/>
    </row>
    <row r="84" spans="2:30" ht="10.199999999999999" customHeight="1">
      <c r="B84" s="398"/>
      <c r="C84" s="398"/>
      <c r="D84" s="398"/>
      <c r="E84" s="398"/>
      <c r="F84" s="398"/>
      <c r="G84" s="398"/>
      <c r="J84" s="398"/>
      <c r="K84" s="398"/>
      <c r="L84" s="398"/>
      <c r="M84" s="398"/>
      <c r="N84" s="398"/>
      <c r="O84" s="398"/>
      <c r="R84" s="398"/>
      <c r="S84" s="398"/>
      <c r="T84" s="398"/>
      <c r="U84" s="398"/>
      <c r="V84" s="398"/>
      <c r="W84" s="398"/>
      <c r="AA84" s="386"/>
    </row>
    <row r="85" spans="2:30" ht="10.199999999999999" customHeight="1">
      <c r="AA85" s="386"/>
    </row>
    <row r="86" spans="2:30" ht="12.6" customHeight="1">
      <c r="B86" s="291" t="s">
        <v>0</v>
      </c>
      <c r="C86" s="291"/>
      <c r="D86" s="291"/>
      <c r="E86" s="291"/>
      <c r="F86" s="291"/>
      <c r="G86" s="291"/>
      <c r="J86" s="291" t="s">
        <v>370</v>
      </c>
      <c r="K86" s="291"/>
      <c r="L86" s="291"/>
      <c r="M86" s="291"/>
      <c r="N86" s="291"/>
      <c r="O86" s="291"/>
      <c r="R86" s="291" t="s">
        <v>370</v>
      </c>
      <c r="S86" s="291"/>
      <c r="T86" s="291"/>
      <c r="U86" s="291"/>
      <c r="V86" s="291"/>
      <c r="W86" s="291"/>
      <c r="AA86" s="386"/>
    </row>
    <row r="87" spans="2:30" ht="10.199999999999999" customHeight="1">
      <c r="AA87" s="386"/>
    </row>
    <row r="88" spans="2:30" ht="10.199999999999999" customHeight="1">
      <c r="AA88" s="386"/>
    </row>
    <row r="89" spans="2:30" ht="10.199999999999999" customHeight="1" thickBot="1">
      <c r="AA89" s="386"/>
    </row>
    <row r="90" spans="2:30" ht="10.199999999999999" customHeight="1">
      <c r="B90" s="412" t="s">
        <v>1</v>
      </c>
      <c r="C90" s="413"/>
      <c r="D90" s="413"/>
      <c r="E90" s="413"/>
      <c r="F90" s="413"/>
      <c r="G90" s="23"/>
      <c r="H90" s="23"/>
      <c r="I90" s="2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3"/>
      <c r="AA90" s="386"/>
    </row>
    <row r="91" spans="2:30" ht="10.199999999999999" customHeight="1">
      <c r="B91" s="406"/>
      <c r="C91" s="404"/>
      <c r="D91" s="404"/>
      <c r="E91" s="404"/>
      <c r="F91" s="404"/>
      <c r="G91" s="22"/>
      <c r="H91" s="22"/>
      <c r="I91" s="22"/>
      <c r="Y91" s="4"/>
      <c r="Z91" s="3"/>
      <c r="AA91" s="386"/>
    </row>
    <row r="92" spans="2:30" ht="10.199999999999999" customHeight="1">
      <c r="B92" s="3"/>
      <c r="Y92" s="4"/>
      <c r="Z92" s="3"/>
      <c r="AA92" s="386"/>
    </row>
    <row r="93" spans="2:30" ht="10.199999999999999" customHeight="1">
      <c r="B93" s="406" t="s">
        <v>17</v>
      </c>
      <c r="C93" s="404"/>
      <c r="D93" s="404"/>
      <c r="F93" s="439"/>
      <c r="G93" s="439"/>
      <c r="H93" s="440"/>
      <c r="I93" s="404" t="s">
        <v>69</v>
      </c>
      <c r="J93" s="405"/>
      <c r="K93" s="405"/>
      <c r="L93" s="405"/>
      <c r="M93" s="405"/>
      <c r="N93" s="240"/>
      <c r="O93" s="446" t="str">
        <f>IF(Dienststellendaten!N31&gt;1,Dienststellendaten!N31,"")</f>
        <v/>
      </c>
      <c r="P93" s="446"/>
      <c r="Q93" s="447"/>
      <c r="R93" t="s">
        <v>416</v>
      </c>
      <c r="T93" s="36"/>
      <c r="Y93" s="4"/>
      <c r="Z93" s="3"/>
      <c r="AA93" s="386"/>
    </row>
    <row r="94" spans="2:30" ht="10.199999999999999" customHeight="1">
      <c r="B94" s="406"/>
      <c r="C94" s="404"/>
      <c r="D94" s="404"/>
      <c r="F94" s="441"/>
      <c r="G94" s="441"/>
      <c r="H94" s="442"/>
      <c r="I94" s="405"/>
      <c r="J94" s="405"/>
      <c r="K94" s="405"/>
      <c r="L94" s="405"/>
      <c r="M94" s="405"/>
      <c r="N94" s="240"/>
      <c r="O94" s="448"/>
      <c r="P94" s="448"/>
      <c r="Q94" s="449"/>
      <c r="T94" s="36"/>
      <c r="Y94" s="4"/>
      <c r="Z94" s="3"/>
      <c r="AA94" s="386"/>
    </row>
    <row r="95" spans="2:30" ht="10.199999999999999" customHeight="1">
      <c r="B95" s="24"/>
      <c r="C95" s="21"/>
      <c r="D95" s="21"/>
      <c r="E95" s="21"/>
      <c r="F95" s="18"/>
      <c r="G95" s="18"/>
      <c r="H95" s="18"/>
      <c r="Y95" s="4"/>
      <c r="Z95" s="3"/>
      <c r="AA95" s="386"/>
    </row>
    <row r="96" spans="2:30" ht="14.25" customHeight="1">
      <c r="B96" s="406" t="s">
        <v>33</v>
      </c>
      <c r="C96" s="404"/>
      <c r="D96" s="404"/>
      <c r="E96" s="240"/>
      <c r="F96" s="439"/>
      <c r="G96" s="439"/>
      <c r="H96" s="443"/>
      <c r="J96" t="s">
        <v>427</v>
      </c>
      <c r="Q96" s="36"/>
      <c r="R96" s="36"/>
      <c r="S96" s="36"/>
      <c r="T96" s="36"/>
      <c r="U96" s="37"/>
      <c r="V96" s="37"/>
      <c r="Y96" s="4"/>
      <c r="Z96" s="3"/>
      <c r="AA96" s="386"/>
    </row>
    <row r="97" spans="2:27" ht="10.199999999999999" customHeight="1">
      <c r="B97" s="406"/>
      <c r="C97" s="404"/>
      <c r="D97" s="404"/>
      <c r="E97" s="240"/>
      <c r="F97" s="444"/>
      <c r="G97" s="444"/>
      <c r="H97" s="445"/>
      <c r="Q97" s="36"/>
      <c r="R97" s="36"/>
      <c r="S97" s="36"/>
      <c r="T97" s="36"/>
      <c r="U97" s="37"/>
      <c r="V97" s="37"/>
      <c r="Y97" s="4"/>
      <c r="Z97" s="3"/>
      <c r="AA97" s="386"/>
    </row>
    <row r="98" spans="2:27" ht="10.199999999999999" customHeight="1">
      <c r="B98" s="24"/>
      <c r="C98" s="21"/>
      <c r="D98" s="21"/>
      <c r="E98" s="21"/>
      <c r="F98" s="18"/>
      <c r="G98" s="18"/>
      <c r="H98" s="18"/>
      <c r="Y98" s="4"/>
      <c r="Z98" s="3"/>
      <c r="AA98" s="386"/>
    </row>
    <row r="99" spans="2:27" ht="10.199999999999999" customHeight="1" thickBot="1">
      <c r="B99" s="25"/>
      <c r="C99" s="26"/>
      <c r="D99" s="26"/>
      <c r="E99" s="26"/>
      <c r="F99" s="27"/>
      <c r="G99" s="27"/>
      <c r="H99" s="2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3"/>
      <c r="AA99" s="386"/>
    </row>
    <row r="100" spans="2:27" ht="9.6" customHeight="1">
      <c r="B100" s="21"/>
      <c r="C100" s="21"/>
      <c r="D100" s="21"/>
      <c r="E100" s="21"/>
      <c r="F100" s="18"/>
      <c r="G100" s="18"/>
      <c r="H100" s="18"/>
      <c r="AA100" s="386"/>
    </row>
    <row r="101" spans="2:27" ht="10.199999999999999" customHeight="1">
      <c r="B101" s="417" t="s">
        <v>7</v>
      </c>
      <c r="C101" s="417"/>
      <c r="D101" s="417"/>
      <c r="E101" s="417"/>
      <c r="F101" s="417"/>
      <c r="G101" s="417"/>
      <c r="H101" s="417"/>
      <c r="I101" s="417"/>
      <c r="J101" s="417"/>
      <c r="K101" s="417"/>
      <c r="AA101" s="386"/>
    </row>
    <row r="102" spans="2:27" ht="10.199999999999999" customHeight="1"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AA102" s="386"/>
    </row>
    <row r="103" spans="2:27" ht="10.199999999999999" customHeight="1">
      <c r="B103" s="417" t="s">
        <v>8</v>
      </c>
      <c r="C103" s="417"/>
      <c r="D103" s="417"/>
      <c r="E103" s="417"/>
      <c r="F103" s="417"/>
      <c r="G103" s="417"/>
      <c r="H103" s="417"/>
      <c r="I103" s="417"/>
      <c r="J103" s="417"/>
      <c r="K103" s="417"/>
      <c r="L103" s="240"/>
      <c r="M103" s="240"/>
      <c r="N103" s="240"/>
      <c r="AA103" s="386"/>
    </row>
    <row r="104" spans="2:27" ht="10.199999999999999" customHeight="1"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AA104" s="386"/>
    </row>
    <row r="105" spans="2:27" ht="10.199999999999999" customHeight="1">
      <c r="B105" s="21"/>
      <c r="C105" s="21"/>
      <c r="D105" s="21"/>
      <c r="E105" s="21"/>
      <c r="F105" s="18"/>
      <c r="G105" s="18"/>
      <c r="H105" s="18"/>
      <c r="AA105" s="386"/>
    </row>
    <row r="106" spans="2:27" ht="10.199999999999999" customHeight="1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AA106" s="386"/>
    </row>
    <row r="107" spans="2:27" ht="10.199999999999999" customHeight="1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</sheetData>
  <sheetProtection algorithmName="SHA-512" hashValue="ifJ0jmj5Gf6r6l/7m+Q0F5DaDjbzeer1KlePYODE6XbGUccmOaHyN1NJ4x2F0kGvy+K0V89iSIG7vyWrHgr6UA==" saltValue="To5MikjhHxZBopKfghI4sw==" spinCount="100000" sheet="1" selectLockedCells="1"/>
  <mergeCells count="136">
    <mergeCell ref="B103:N104"/>
    <mergeCell ref="B90:F91"/>
    <mergeCell ref="B93:D94"/>
    <mergeCell ref="I93:N94"/>
    <mergeCell ref="B83:G84"/>
    <mergeCell ref="J83:O84"/>
    <mergeCell ref="R83:W84"/>
    <mergeCell ref="B86:G86"/>
    <mergeCell ref="J86:O86"/>
    <mergeCell ref="R86:W86"/>
    <mergeCell ref="B101:K102"/>
    <mergeCell ref="F93:H94"/>
    <mergeCell ref="F96:H97"/>
    <mergeCell ref="O93:Q94"/>
    <mergeCell ref="B96:E97"/>
    <mergeCell ref="B64:B65"/>
    <mergeCell ref="C64:K65"/>
    <mergeCell ref="P64:P65"/>
    <mergeCell ref="Q64:Y65"/>
    <mergeCell ref="P68:W69"/>
    <mergeCell ref="X68:Y69"/>
    <mergeCell ref="P75:T76"/>
    <mergeCell ref="B60:B61"/>
    <mergeCell ref="C60:K61"/>
    <mergeCell ref="P60:P61"/>
    <mergeCell ref="Q60:Y61"/>
    <mergeCell ref="B62:B63"/>
    <mergeCell ref="C62:K63"/>
    <mergeCell ref="P62:P63"/>
    <mergeCell ref="Q62:Y63"/>
    <mergeCell ref="Q66:Y67"/>
    <mergeCell ref="B72:J73"/>
    <mergeCell ref="L72:V73"/>
    <mergeCell ref="B75:O76"/>
    <mergeCell ref="U75:Y76"/>
    <mergeCell ref="B56:B57"/>
    <mergeCell ref="C56:K57"/>
    <mergeCell ref="P56:P57"/>
    <mergeCell ref="Q56:Y57"/>
    <mergeCell ref="B58:B59"/>
    <mergeCell ref="C58:K59"/>
    <mergeCell ref="P58:P59"/>
    <mergeCell ref="Q58:Y59"/>
    <mergeCell ref="B52:B53"/>
    <mergeCell ref="C52:K53"/>
    <mergeCell ref="P52:P53"/>
    <mergeCell ref="Q52:Y53"/>
    <mergeCell ref="B54:B55"/>
    <mergeCell ref="C54:K55"/>
    <mergeCell ref="P54:P55"/>
    <mergeCell ref="Q54:Y55"/>
    <mergeCell ref="B48:B49"/>
    <mergeCell ref="C48:K49"/>
    <mergeCell ref="P48:P49"/>
    <mergeCell ref="Q48:Y49"/>
    <mergeCell ref="B50:B51"/>
    <mergeCell ref="C50:K51"/>
    <mergeCell ref="P50:P51"/>
    <mergeCell ref="Q50:Y51"/>
    <mergeCell ref="B44:B45"/>
    <mergeCell ref="C44:K45"/>
    <mergeCell ref="P44:P45"/>
    <mergeCell ref="Q44:Y45"/>
    <mergeCell ref="B46:B47"/>
    <mergeCell ref="C46:K47"/>
    <mergeCell ref="P46:P47"/>
    <mergeCell ref="Q46:Y47"/>
    <mergeCell ref="B42:B43"/>
    <mergeCell ref="C42:K43"/>
    <mergeCell ref="P42:P43"/>
    <mergeCell ref="Q42:Y43"/>
    <mergeCell ref="B36:B37"/>
    <mergeCell ref="C36:K37"/>
    <mergeCell ref="P36:P37"/>
    <mergeCell ref="Q36:Y37"/>
    <mergeCell ref="B38:B39"/>
    <mergeCell ref="C38:K39"/>
    <mergeCell ref="P38:P39"/>
    <mergeCell ref="Q38:Y39"/>
    <mergeCell ref="P24:P25"/>
    <mergeCell ref="Q24:Y25"/>
    <mergeCell ref="B26:B27"/>
    <mergeCell ref="P22:P23"/>
    <mergeCell ref="Q22:Y23"/>
    <mergeCell ref="B40:B41"/>
    <mergeCell ref="C40:K41"/>
    <mergeCell ref="P40:P41"/>
    <mergeCell ref="Q40:Y41"/>
    <mergeCell ref="W4:Y5"/>
    <mergeCell ref="P16:P17"/>
    <mergeCell ref="Q16:Y17"/>
    <mergeCell ref="B18:B19"/>
    <mergeCell ref="C26:K27"/>
    <mergeCell ref="P26:P27"/>
    <mergeCell ref="Q26:Y27"/>
    <mergeCell ref="B34:B35"/>
    <mergeCell ref="C34:K35"/>
    <mergeCell ref="P34:P35"/>
    <mergeCell ref="Q34:Y35"/>
    <mergeCell ref="C18:K19"/>
    <mergeCell ref="P18:P19"/>
    <mergeCell ref="Q18:Y19"/>
    <mergeCell ref="B28:B29"/>
    <mergeCell ref="C28:K29"/>
    <mergeCell ref="P28:P29"/>
    <mergeCell ref="Q28:Y29"/>
    <mergeCell ref="B30:B31"/>
    <mergeCell ref="C30:K31"/>
    <mergeCell ref="P30:P31"/>
    <mergeCell ref="Q30:Y31"/>
    <mergeCell ref="B24:B25"/>
    <mergeCell ref="C24:K25"/>
    <mergeCell ref="AB76:AC76"/>
    <mergeCell ref="B2:C3"/>
    <mergeCell ref="E2:G3"/>
    <mergeCell ref="I2:S3"/>
    <mergeCell ref="V2:Y3"/>
    <mergeCell ref="B4:D4"/>
    <mergeCell ref="E4:G4"/>
    <mergeCell ref="I4:S4"/>
    <mergeCell ref="B7:Z8"/>
    <mergeCell ref="B9:Z10"/>
    <mergeCell ref="B20:B21"/>
    <mergeCell ref="C20:K21"/>
    <mergeCell ref="P20:P21"/>
    <mergeCell ref="Q20:Y21"/>
    <mergeCell ref="B22:B23"/>
    <mergeCell ref="C22:K23"/>
    <mergeCell ref="B11:Z12"/>
    <mergeCell ref="B16:B17"/>
    <mergeCell ref="C16:K17"/>
    <mergeCell ref="B32:B33"/>
    <mergeCell ref="C32:K33"/>
    <mergeCell ref="P32:P33"/>
    <mergeCell ref="Q32:Y33"/>
    <mergeCell ref="AA1:AA110"/>
  </mergeCells>
  <pageMargins left="0.7" right="0.7" top="0.78740157499999996" bottom="0.78740157499999996" header="0.3" footer="0.3"/>
  <pageSetup paperSize="9" scale="70" orientation="portrait" r:id="rId1"/>
  <ignoredErrors>
    <ignoredError sqref="Q6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tabColor theme="3" tint="0.39997558519241921"/>
  </sheetPr>
  <dimension ref="A1:AD138"/>
  <sheetViews>
    <sheetView showGridLines="0" topLeftCell="A58" zoomScaleNormal="100" workbookViewId="0">
      <selection activeCell="C16" sqref="C16:K17"/>
    </sheetView>
  </sheetViews>
  <sheetFormatPr baseColWidth="10" defaultRowHeight="13.2"/>
  <cols>
    <col min="1" max="14" width="4.6640625" customWidth="1"/>
    <col min="15" max="15" width="7.6640625" customWidth="1"/>
    <col min="16" max="16" width="6.33203125" customWidth="1"/>
    <col min="17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343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W4" s="426" t="s">
        <v>337</v>
      </c>
      <c r="X4" s="426"/>
      <c r="Y4" s="426"/>
      <c r="AA4" s="386"/>
    </row>
    <row r="5" spans="1:27" ht="10.199999999999999" customHeight="1">
      <c r="W5" s="426"/>
      <c r="X5" s="426"/>
      <c r="Y5" s="426"/>
      <c r="AA5" s="386"/>
    </row>
    <row r="6" spans="1:27" ht="9.6" customHeight="1">
      <c r="AA6" s="386"/>
    </row>
    <row r="7" spans="1:27" ht="10.199999999999999" customHeight="1">
      <c r="B7" s="368" t="s">
        <v>412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86"/>
    </row>
    <row r="8" spans="1:27" ht="10.199999999999999" customHeight="1"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86"/>
    </row>
    <row r="9" spans="1:27" ht="10.199999999999999" customHeight="1">
      <c r="B9" s="370" t="s">
        <v>18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86"/>
    </row>
    <row r="10" spans="1:27" ht="10.199999999999999" customHeight="1"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86"/>
    </row>
    <row r="11" spans="1:27" ht="10.199999999999999" customHeight="1">
      <c r="B11" s="371" t="s">
        <v>426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86"/>
    </row>
    <row r="12" spans="1:27" ht="10.199999999999999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418">
        <v>51</v>
      </c>
      <c r="C16" s="420"/>
      <c r="D16" s="451"/>
      <c r="E16" s="451"/>
      <c r="F16" s="451"/>
      <c r="G16" s="451"/>
      <c r="H16" s="451"/>
      <c r="I16" s="451"/>
      <c r="J16" s="451"/>
      <c r="K16" s="452"/>
      <c r="L16" s="14"/>
      <c r="M16" s="14"/>
      <c r="N16" s="14"/>
      <c r="O16" s="14"/>
      <c r="P16" s="418">
        <v>76</v>
      </c>
      <c r="Q16" s="420"/>
      <c r="R16" s="451"/>
      <c r="S16" s="451"/>
      <c r="T16" s="451"/>
      <c r="U16" s="451"/>
      <c r="V16" s="451"/>
      <c r="W16" s="451"/>
      <c r="X16" s="451"/>
      <c r="Y16" s="452"/>
      <c r="Z16" s="14"/>
      <c r="AA16" s="386"/>
    </row>
    <row r="17" spans="1:29" ht="10.199999999999999" customHeight="1">
      <c r="B17" s="419"/>
      <c r="C17" s="453"/>
      <c r="D17" s="454"/>
      <c r="E17" s="454"/>
      <c r="F17" s="454"/>
      <c r="G17" s="454"/>
      <c r="H17" s="454"/>
      <c r="I17" s="454"/>
      <c r="J17" s="454"/>
      <c r="K17" s="455"/>
      <c r="L17" s="14"/>
      <c r="M17" s="14"/>
      <c r="N17" s="14"/>
      <c r="O17" s="14"/>
      <c r="P17" s="419"/>
      <c r="Q17" s="453"/>
      <c r="R17" s="454"/>
      <c r="S17" s="454"/>
      <c r="T17" s="454"/>
      <c r="U17" s="454"/>
      <c r="V17" s="454"/>
      <c r="W17" s="454"/>
      <c r="X17" s="454"/>
      <c r="Y17" s="455"/>
      <c r="Z17" s="14"/>
      <c r="AA17" s="386"/>
    </row>
    <row r="18" spans="1:29" ht="10.199999999999999" customHeight="1">
      <c r="A18" s="35"/>
      <c r="B18" s="418">
        <v>52</v>
      </c>
      <c r="C18" s="420"/>
      <c r="D18" s="421"/>
      <c r="E18" s="421"/>
      <c r="F18" s="421"/>
      <c r="G18" s="421"/>
      <c r="H18" s="421"/>
      <c r="I18" s="421"/>
      <c r="J18" s="421"/>
      <c r="K18" s="422"/>
      <c r="L18" s="14"/>
      <c r="M18" s="14"/>
      <c r="N18" s="14"/>
      <c r="O18" s="14"/>
      <c r="P18" s="418">
        <v>77</v>
      </c>
      <c r="Q18" s="420"/>
      <c r="R18" s="421"/>
      <c r="S18" s="421"/>
      <c r="T18" s="421"/>
      <c r="U18" s="421"/>
      <c r="V18" s="421"/>
      <c r="W18" s="421"/>
      <c r="X18" s="421"/>
      <c r="Y18" s="422"/>
      <c r="Z18" s="14"/>
      <c r="AA18" s="386"/>
    </row>
    <row r="19" spans="1:29" ht="10.199999999999999" customHeight="1">
      <c r="A19" s="35"/>
      <c r="B19" s="419"/>
      <c r="C19" s="423"/>
      <c r="D19" s="424"/>
      <c r="E19" s="424"/>
      <c r="F19" s="424"/>
      <c r="G19" s="424"/>
      <c r="H19" s="424"/>
      <c r="I19" s="424"/>
      <c r="J19" s="424"/>
      <c r="K19" s="425"/>
      <c r="L19" s="14"/>
      <c r="M19" s="14"/>
      <c r="N19" s="14"/>
      <c r="O19" s="14"/>
      <c r="P19" s="419"/>
      <c r="Q19" s="423"/>
      <c r="R19" s="424"/>
      <c r="S19" s="424"/>
      <c r="T19" s="424"/>
      <c r="U19" s="424"/>
      <c r="V19" s="424"/>
      <c r="W19" s="424"/>
      <c r="X19" s="424"/>
      <c r="Y19" s="425"/>
      <c r="Z19" s="14"/>
      <c r="AA19" s="386"/>
    </row>
    <row r="20" spans="1:29" ht="10.199999999999999" customHeight="1">
      <c r="A20" s="35"/>
      <c r="B20" s="418">
        <v>53</v>
      </c>
      <c r="C20" s="420"/>
      <c r="D20" s="421"/>
      <c r="E20" s="421"/>
      <c r="F20" s="421"/>
      <c r="G20" s="421"/>
      <c r="H20" s="421"/>
      <c r="I20" s="421"/>
      <c r="J20" s="421"/>
      <c r="K20" s="422"/>
      <c r="L20" s="14"/>
      <c r="M20" s="14"/>
      <c r="N20" s="14"/>
      <c r="O20" s="14"/>
      <c r="P20" s="418">
        <v>78</v>
      </c>
      <c r="Q20" s="420"/>
      <c r="R20" s="421"/>
      <c r="S20" s="421"/>
      <c r="T20" s="421"/>
      <c r="U20" s="421"/>
      <c r="V20" s="421"/>
      <c r="W20" s="421"/>
      <c r="X20" s="421"/>
      <c r="Y20" s="422"/>
      <c r="Z20" s="14"/>
      <c r="AA20" s="386"/>
    </row>
    <row r="21" spans="1:29" ht="10.199999999999999" customHeight="1">
      <c r="A21" s="35"/>
      <c r="B21" s="419"/>
      <c r="C21" s="423"/>
      <c r="D21" s="424"/>
      <c r="E21" s="424"/>
      <c r="F21" s="424"/>
      <c r="G21" s="424"/>
      <c r="H21" s="424"/>
      <c r="I21" s="424"/>
      <c r="J21" s="424"/>
      <c r="K21" s="425"/>
      <c r="L21" s="14"/>
      <c r="M21" s="14"/>
      <c r="N21" s="14"/>
      <c r="O21" s="14"/>
      <c r="P21" s="419"/>
      <c r="Q21" s="423"/>
      <c r="R21" s="424"/>
      <c r="S21" s="424"/>
      <c r="T21" s="424"/>
      <c r="U21" s="424"/>
      <c r="V21" s="424"/>
      <c r="W21" s="424"/>
      <c r="X21" s="424"/>
      <c r="Y21" s="425"/>
      <c r="Z21" s="14"/>
      <c r="AA21" s="386"/>
    </row>
    <row r="22" spans="1:29" ht="10.199999999999999" customHeight="1">
      <c r="A22" s="35"/>
      <c r="B22" s="418">
        <v>54</v>
      </c>
      <c r="C22" s="420"/>
      <c r="D22" s="421"/>
      <c r="E22" s="421"/>
      <c r="F22" s="421"/>
      <c r="G22" s="421"/>
      <c r="H22" s="421"/>
      <c r="I22" s="421"/>
      <c r="J22" s="421"/>
      <c r="K22" s="422"/>
      <c r="L22" s="14"/>
      <c r="M22" s="14"/>
      <c r="N22" s="14"/>
      <c r="O22" s="14"/>
      <c r="P22" s="418">
        <v>79</v>
      </c>
      <c r="Q22" s="420"/>
      <c r="R22" s="421"/>
      <c r="S22" s="421"/>
      <c r="T22" s="421"/>
      <c r="U22" s="421"/>
      <c r="V22" s="421"/>
      <c r="W22" s="421"/>
      <c r="X22" s="421"/>
      <c r="Y22" s="422"/>
      <c r="Z22" s="14"/>
      <c r="AA22" s="386"/>
    </row>
    <row r="23" spans="1:29" ht="10.199999999999999" customHeight="1">
      <c r="A23" s="35"/>
      <c r="B23" s="419"/>
      <c r="C23" s="423"/>
      <c r="D23" s="424"/>
      <c r="E23" s="424"/>
      <c r="F23" s="424"/>
      <c r="G23" s="424"/>
      <c r="H23" s="424"/>
      <c r="I23" s="424"/>
      <c r="J23" s="424"/>
      <c r="K23" s="425"/>
      <c r="L23" s="14"/>
      <c r="M23" s="14"/>
      <c r="N23" s="14"/>
      <c r="O23" s="14"/>
      <c r="P23" s="419"/>
      <c r="Q23" s="423"/>
      <c r="R23" s="424"/>
      <c r="S23" s="424"/>
      <c r="T23" s="424"/>
      <c r="U23" s="424"/>
      <c r="V23" s="424"/>
      <c r="W23" s="424"/>
      <c r="X23" s="424"/>
      <c r="Y23" s="425"/>
      <c r="Z23" s="14"/>
      <c r="AA23" s="386"/>
    </row>
    <row r="24" spans="1:29" ht="10.199999999999999" customHeight="1">
      <c r="A24" s="35"/>
      <c r="B24" s="418">
        <v>55</v>
      </c>
      <c r="C24" s="420"/>
      <c r="D24" s="421"/>
      <c r="E24" s="421"/>
      <c r="F24" s="421"/>
      <c r="G24" s="421"/>
      <c r="H24" s="421"/>
      <c r="I24" s="421"/>
      <c r="J24" s="421"/>
      <c r="K24" s="422"/>
      <c r="L24" s="14"/>
      <c r="M24" s="14"/>
      <c r="N24" s="14"/>
      <c r="O24" s="14"/>
      <c r="P24" s="418">
        <v>80</v>
      </c>
      <c r="Q24" s="420"/>
      <c r="R24" s="421"/>
      <c r="S24" s="421"/>
      <c r="T24" s="421"/>
      <c r="U24" s="421"/>
      <c r="V24" s="421"/>
      <c r="W24" s="421"/>
      <c r="X24" s="421"/>
      <c r="Y24" s="422"/>
      <c r="Z24" s="14"/>
      <c r="AA24" s="386"/>
    </row>
    <row r="25" spans="1:29" ht="10.199999999999999" customHeight="1">
      <c r="A25" s="35"/>
      <c r="B25" s="419"/>
      <c r="C25" s="423"/>
      <c r="D25" s="424"/>
      <c r="E25" s="424"/>
      <c r="F25" s="424"/>
      <c r="G25" s="424"/>
      <c r="H25" s="424"/>
      <c r="I25" s="424"/>
      <c r="J25" s="424"/>
      <c r="K25" s="425"/>
      <c r="L25" s="14"/>
      <c r="M25" s="14"/>
      <c r="N25" s="14"/>
      <c r="O25" s="14"/>
      <c r="P25" s="419"/>
      <c r="Q25" s="423"/>
      <c r="R25" s="424"/>
      <c r="S25" s="424"/>
      <c r="T25" s="424"/>
      <c r="U25" s="424"/>
      <c r="V25" s="424"/>
      <c r="W25" s="424"/>
      <c r="X25" s="424"/>
      <c r="Y25" s="425"/>
      <c r="Z25" s="14"/>
      <c r="AA25" s="386"/>
    </row>
    <row r="26" spans="1:29" ht="10.199999999999999" customHeight="1">
      <c r="A26" s="35"/>
      <c r="B26" s="418">
        <v>56</v>
      </c>
      <c r="C26" s="420"/>
      <c r="D26" s="421"/>
      <c r="E26" s="421"/>
      <c r="F26" s="421"/>
      <c r="G26" s="421"/>
      <c r="H26" s="421"/>
      <c r="I26" s="421"/>
      <c r="J26" s="421"/>
      <c r="K26" s="422"/>
      <c r="L26" s="14"/>
      <c r="M26" s="14"/>
      <c r="N26" s="14"/>
      <c r="O26" s="14"/>
      <c r="P26" s="418">
        <v>81</v>
      </c>
      <c r="Q26" s="420"/>
      <c r="R26" s="421"/>
      <c r="S26" s="421"/>
      <c r="T26" s="421"/>
      <c r="U26" s="421"/>
      <c r="V26" s="421"/>
      <c r="W26" s="421"/>
      <c r="X26" s="421"/>
      <c r="Y26" s="422"/>
      <c r="Z26" s="14"/>
      <c r="AA26" s="386"/>
    </row>
    <row r="27" spans="1:29" ht="10.199999999999999" customHeight="1">
      <c r="A27" s="35"/>
      <c r="B27" s="419"/>
      <c r="C27" s="423"/>
      <c r="D27" s="424"/>
      <c r="E27" s="424"/>
      <c r="F27" s="424"/>
      <c r="G27" s="424"/>
      <c r="H27" s="424"/>
      <c r="I27" s="424"/>
      <c r="J27" s="424"/>
      <c r="K27" s="425"/>
      <c r="L27" s="14"/>
      <c r="M27" s="14"/>
      <c r="N27" s="14"/>
      <c r="O27" s="14"/>
      <c r="P27" s="419"/>
      <c r="Q27" s="423"/>
      <c r="R27" s="424"/>
      <c r="S27" s="424"/>
      <c r="T27" s="424"/>
      <c r="U27" s="424"/>
      <c r="V27" s="424"/>
      <c r="W27" s="424"/>
      <c r="X27" s="424"/>
      <c r="Y27" s="425"/>
      <c r="Z27" s="14"/>
      <c r="AA27" s="386"/>
    </row>
    <row r="28" spans="1:29" ht="10.199999999999999" customHeight="1">
      <c r="A28" s="35"/>
      <c r="B28" s="418">
        <v>57</v>
      </c>
      <c r="C28" s="420"/>
      <c r="D28" s="421"/>
      <c r="E28" s="421"/>
      <c r="F28" s="421"/>
      <c r="G28" s="421"/>
      <c r="H28" s="421"/>
      <c r="I28" s="421"/>
      <c r="J28" s="421"/>
      <c r="K28" s="422"/>
      <c r="L28" s="14"/>
      <c r="M28" s="14"/>
      <c r="N28" s="14"/>
      <c r="O28" s="14"/>
      <c r="P28" s="418">
        <v>82</v>
      </c>
      <c r="Q28" s="420"/>
      <c r="R28" s="421"/>
      <c r="S28" s="421"/>
      <c r="T28" s="421"/>
      <c r="U28" s="421"/>
      <c r="V28" s="421"/>
      <c r="W28" s="421"/>
      <c r="X28" s="421"/>
      <c r="Y28" s="422"/>
      <c r="Z28" s="14"/>
      <c r="AA28" s="386"/>
      <c r="AB28" s="17"/>
      <c r="AC28" s="17"/>
    </row>
    <row r="29" spans="1:29" ht="10.199999999999999" customHeight="1">
      <c r="A29" s="35"/>
      <c r="B29" s="419"/>
      <c r="C29" s="423"/>
      <c r="D29" s="424"/>
      <c r="E29" s="424"/>
      <c r="F29" s="424"/>
      <c r="G29" s="424"/>
      <c r="H29" s="424"/>
      <c r="I29" s="424"/>
      <c r="J29" s="424"/>
      <c r="K29" s="425"/>
      <c r="L29" s="14"/>
      <c r="M29" s="14"/>
      <c r="N29" s="14"/>
      <c r="O29" s="14"/>
      <c r="P29" s="419"/>
      <c r="Q29" s="423"/>
      <c r="R29" s="424"/>
      <c r="S29" s="424"/>
      <c r="T29" s="424"/>
      <c r="U29" s="424"/>
      <c r="V29" s="424"/>
      <c r="W29" s="424"/>
      <c r="X29" s="424"/>
      <c r="Y29" s="425"/>
      <c r="Z29" s="14"/>
      <c r="AA29" s="386"/>
    </row>
    <row r="30" spans="1:29" ht="10.199999999999999" customHeight="1">
      <c r="A30" s="35"/>
      <c r="B30" s="418">
        <v>58</v>
      </c>
      <c r="C30" s="420"/>
      <c r="D30" s="421"/>
      <c r="E30" s="421"/>
      <c r="F30" s="421"/>
      <c r="G30" s="421"/>
      <c r="H30" s="421"/>
      <c r="I30" s="421"/>
      <c r="J30" s="421"/>
      <c r="K30" s="422"/>
      <c r="L30" s="14"/>
      <c r="M30" s="14"/>
      <c r="N30" s="14"/>
      <c r="O30" s="14"/>
      <c r="P30" s="418">
        <v>83</v>
      </c>
      <c r="Q30" s="420"/>
      <c r="R30" s="421"/>
      <c r="S30" s="421"/>
      <c r="T30" s="421"/>
      <c r="U30" s="421"/>
      <c r="V30" s="421"/>
      <c r="W30" s="421"/>
      <c r="X30" s="421"/>
      <c r="Y30" s="422"/>
      <c r="Z30" s="14"/>
      <c r="AA30" s="386"/>
    </row>
    <row r="31" spans="1:29" ht="10.199999999999999" customHeight="1">
      <c r="A31" s="35"/>
      <c r="B31" s="419"/>
      <c r="C31" s="423"/>
      <c r="D31" s="424"/>
      <c r="E31" s="424"/>
      <c r="F31" s="424"/>
      <c r="G31" s="424"/>
      <c r="H31" s="424"/>
      <c r="I31" s="424"/>
      <c r="J31" s="424"/>
      <c r="K31" s="425"/>
      <c r="L31" s="14"/>
      <c r="M31" s="14"/>
      <c r="N31" s="14"/>
      <c r="O31" s="14"/>
      <c r="P31" s="419"/>
      <c r="Q31" s="423"/>
      <c r="R31" s="424"/>
      <c r="S31" s="424"/>
      <c r="T31" s="424"/>
      <c r="U31" s="424"/>
      <c r="V31" s="424"/>
      <c r="W31" s="424"/>
      <c r="X31" s="424"/>
      <c r="Y31" s="425"/>
      <c r="Z31" s="14"/>
      <c r="AA31" s="386"/>
    </row>
    <row r="32" spans="1:29" ht="10.199999999999999" customHeight="1">
      <c r="A32" s="35"/>
      <c r="B32" s="418">
        <v>59</v>
      </c>
      <c r="C32" s="420"/>
      <c r="D32" s="421"/>
      <c r="E32" s="421"/>
      <c r="F32" s="421"/>
      <c r="G32" s="421"/>
      <c r="H32" s="421"/>
      <c r="I32" s="421"/>
      <c r="J32" s="421"/>
      <c r="K32" s="422"/>
      <c r="L32" s="14"/>
      <c r="M32" s="14"/>
      <c r="N32" s="14"/>
      <c r="O32" s="14"/>
      <c r="P32" s="418">
        <v>84</v>
      </c>
      <c r="Q32" s="420"/>
      <c r="R32" s="421"/>
      <c r="S32" s="421"/>
      <c r="T32" s="421"/>
      <c r="U32" s="421"/>
      <c r="V32" s="421"/>
      <c r="W32" s="421"/>
      <c r="X32" s="421"/>
      <c r="Y32" s="422"/>
      <c r="Z32" s="14"/>
      <c r="AA32" s="386"/>
    </row>
    <row r="33" spans="1:27" ht="10.199999999999999" customHeight="1">
      <c r="A33" s="35"/>
      <c r="B33" s="419"/>
      <c r="C33" s="423"/>
      <c r="D33" s="424"/>
      <c r="E33" s="424"/>
      <c r="F33" s="424"/>
      <c r="G33" s="424"/>
      <c r="H33" s="424"/>
      <c r="I33" s="424"/>
      <c r="J33" s="424"/>
      <c r="K33" s="425"/>
      <c r="L33" s="14"/>
      <c r="M33" s="14"/>
      <c r="N33" s="14"/>
      <c r="O33" s="14"/>
      <c r="P33" s="419"/>
      <c r="Q33" s="423"/>
      <c r="R33" s="424"/>
      <c r="S33" s="424"/>
      <c r="T33" s="424"/>
      <c r="U33" s="424"/>
      <c r="V33" s="424"/>
      <c r="W33" s="424"/>
      <c r="X33" s="424"/>
      <c r="Y33" s="425"/>
      <c r="Z33" s="14"/>
      <c r="AA33" s="386"/>
    </row>
    <row r="34" spans="1:27" ht="10.199999999999999" customHeight="1">
      <c r="A34" s="35"/>
      <c r="B34" s="418">
        <v>60</v>
      </c>
      <c r="C34" s="420"/>
      <c r="D34" s="421"/>
      <c r="E34" s="421"/>
      <c r="F34" s="421"/>
      <c r="G34" s="421"/>
      <c r="H34" s="421"/>
      <c r="I34" s="421"/>
      <c r="J34" s="421"/>
      <c r="K34" s="422"/>
      <c r="L34" s="14"/>
      <c r="M34" s="14"/>
      <c r="N34" s="14"/>
      <c r="O34" s="14"/>
      <c r="P34" s="418">
        <v>85</v>
      </c>
      <c r="Q34" s="420"/>
      <c r="R34" s="421"/>
      <c r="S34" s="421"/>
      <c r="T34" s="421"/>
      <c r="U34" s="421"/>
      <c r="V34" s="421"/>
      <c r="W34" s="421"/>
      <c r="X34" s="421"/>
      <c r="Y34" s="422"/>
      <c r="Z34" s="14"/>
      <c r="AA34" s="386"/>
    </row>
    <row r="35" spans="1:27" ht="10.199999999999999" customHeight="1">
      <c r="A35" s="35"/>
      <c r="B35" s="419"/>
      <c r="C35" s="423"/>
      <c r="D35" s="424"/>
      <c r="E35" s="424"/>
      <c r="F35" s="424"/>
      <c r="G35" s="424"/>
      <c r="H35" s="424"/>
      <c r="I35" s="424"/>
      <c r="J35" s="424"/>
      <c r="K35" s="425"/>
      <c r="L35" s="14"/>
      <c r="M35" s="14"/>
      <c r="N35" s="14"/>
      <c r="O35" s="14"/>
      <c r="P35" s="419"/>
      <c r="Q35" s="423"/>
      <c r="R35" s="424"/>
      <c r="S35" s="424"/>
      <c r="T35" s="424"/>
      <c r="U35" s="424"/>
      <c r="V35" s="424"/>
      <c r="W35" s="424"/>
      <c r="X35" s="424"/>
      <c r="Y35" s="425"/>
      <c r="Z35" s="14"/>
      <c r="AA35" s="386"/>
    </row>
    <row r="36" spans="1:27" ht="10.199999999999999" customHeight="1">
      <c r="A36" s="35"/>
      <c r="B36" s="418">
        <v>61</v>
      </c>
      <c r="C36" s="420"/>
      <c r="D36" s="421"/>
      <c r="E36" s="421"/>
      <c r="F36" s="421"/>
      <c r="G36" s="421"/>
      <c r="H36" s="421"/>
      <c r="I36" s="421"/>
      <c r="J36" s="421"/>
      <c r="K36" s="422"/>
      <c r="L36" s="14"/>
      <c r="M36" s="14"/>
      <c r="N36" s="14"/>
      <c r="O36" s="14"/>
      <c r="P36" s="418">
        <v>86</v>
      </c>
      <c r="Q36" s="420"/>
      <c r="R36" s="421"/>
      <c r="S36" s="421"/>
      <c r="T36" s="421"/>
      <c r="U36" s="421"/>
      <c r="V36" s="421"/>
      <c r="W36" s="421"/>
      <c r="X36" s="421"/>
      <c r="Y36" s="422"/>
      <c r="Z36" s="14"/>
      <c r="AA36" s="386"/>
    </row>
    <row r="37" spans="1:27" ht="10.199999999999999" customHeight="1">
      <c r="A37" s="35"/>
      <c r="B37" s="419"/>
      <c r="C37" s="423"/>
      <c r="D37" s="424"/>
      <c r="E37" s="424"/>
      <c r="F37" s="424"/>
      <c r="G37" s="424"/>
      <c r="H37" s="424"/>
      <c r="I37" s="424"/>
      <c r="J37" s="424"/>
      <c r="K37" s="425"/>
      <c r="L37" s="14"/>
      <c r="M37" s="14"/>
      <c r="N37" s="14"/>
      <c r="O37" s="14"/>
      <c r="P37" s="419"/>
      <c r="Q37" s="423"/>
      <c r="R37" s="424"/>
      <c r="S37" s="424"/>
      <c r="T37" s="424"/>
      <c r="U37" s="424"/>
      <c r="V37" s="424"/>
      <c r="W37" s="424"/>
      <c r="X37" s="424"/>
      <c r="Y37" s="425"/>
      <c r="Z37" s="14"/>
      <c r="AA37" s="386"/>
    </row>
    <row r="38" spans="1:27" ht="10.199999999999999" customHeight="1">
      <c r="A38" s="35"/>
      <c r="B38" s="418">
        <v>62</v>
      </c>
      <c r="C38" s="420"/>
      <c r="D38" s="421"/>
      <c r="E38" s="421"/>
      <c r="F38" s="421"/>
      <c r="G38" s="421"/>
      <c r="H38" s="421"/>
      <c r="I38" s="421"/>
      <c r="J38" s="421"/>
      <c r="K38" s="422"/>
      <c r="L38" s="14"/>
      <c r="M38" s="14"/>
      <c r="N38" s="14"/>
      <c r="O38" s="14"/>
      <c r="P38" s="418">
        <v>87</v>
      </c>
      <c r="Q38" s="420"/>
      <c r="R38" s="421"/>
      <c r="S38" s="421"/>
      <c r="T38" s="421"/>
      <c r="U38" s="421"/>
      <c r="V38" s="421"/>
      <c r="W38" s="421"/>
      <c r="X38" s="421"/>
      <c r="Y38" s="422"/>
      <c r="Z38" s="14"/>
      <c r="AA38" s="386"/>
    </row>
    <row r="39" spans="1:27" ht="10.199999999999999" customHeight="1">
      <c r="A39" s="35"/>
      <c r="B39" s="419"/>
      <c r="C39" s="423"/>
      <c r="D39" s="424"/>
      <c r="E39" s="424"/>
      <c r="F39" s="424"/>
      <c r="G39" s="424"/>
      <c r="H39" s="424"/>
      <c r="I39" s="424"/>
      <c r="J39" s="424"/>
      <c r="K39" s="425"/>
      <c r="L39" s="14"/>
      <c r="M39" s="14"/>
      <c r="N39" s="14"/>
      <c r="O39" s="14"/>
      <c r="P39" s="419"/>
      <c r="Q39" s="423"/>
      <c r="R39" s="424"/>
      <c r="S39" s="424"/>
      <c r="T39" s="424"/>
      <c r="U39" s="424"/>
      <c r="V39" s="424"/>
      <c r="W39" s="424"/>
      <c r="X39" s="424"/>
      <c r="Y39" s="425"/>
      <c r="Z39" s="14"/>
      <c r="AA39" s="386"/>
    </row>
    <row r="40" spans="1:27" ht="10.199999999999999" customHeight="1">
      <c r="A40" s="35"/>
      <c r="B40" s="418">
        <v>63</v>
      </c>
      <c r="C40" s="420"/>
      <c r="D40" s="421"/>
      <c r="E40" s="421"/>
      <c r="F40" s="421"/>
      <c r="G40" s="421"/>
      <c r="H40" s="421"/>
      <c r="I40" s="421"/>
      <c r="J40" s="421"/>
      <c r="K40" s="422"/>
      <c r="L40" s="14"/>
      <c r="M40" s="14"/>
      <c r="N40" s="14"/>
      <c r="O40" s="14"/>
      <c r="P40" s="418">
        <v>88</v>
      </c>
      <c r="Q40" s="420"/>
      <c r="R40" s="421"/>
      <c r="S40" s="421"/>
      <c r="T40" s="421"/>
      <c r="U40" s="421"/>
      <c r="V40" s="421"/>
      <c r="W40" s="421"/>
      <c r="X40" s="421"/>
      <c r="Y40" s="422"/>
      <c r="Z40" s="14"/>
      <c r="AA40" s="386"/>
    </row>
    <row r="41" spans="1:27" ht="10.199999999999999" customHeight="1">
      <c r="A41" s="35"/>
      <c r="B41" s="419"/>
      <c r="C41" s="423"/>
      <c r="D41" s="424"/>
      <c r="E41" s="424"/>
      <c r="F41" s="424"/>
      <c r="G41" s="424"/>
      <c r="H41" s="424"/>
      <c r="I41" s="424"/>
      <c r="J41" s="424"/>
      <c r="K41" s="425"/>
      <c r="L41" s="14"/>
      <c r="M41" s="14"/>
      <c r="N41" s="14"/>
      <c r="O41" s="14"/>
      <c r="P41" s="419"/>
      <c r="Q41" s="423"/>
      <c r="R41" s="424"/>
      <c r="S41" s="424"/>
      <c r="T41" s="424"/>
      <c r="U41" s="424"/>
      <c r="V41" s="424"/>
      <c r="W41" s="424"/>
      <c r="X41" s="424"/>
      <c r="Y41" s="425"/>
      <c r="Z41" s="14"/>
      <c r="AA41" s="386"/>
    </row>
    <row r="42" spans="1:27" ht="10.199999999999999" customHeight="1">
      <c r="A42" s="35"/>
      <c r="B42" s="418">
        <v>64</v>
      </c>
      <c r="C42" s="420"/>
      <c r="D42" s="421"/>
      <c r="E42" s="421"/>
      <c r="F42" s="421"/>
      <c r="G42" s="421"/>
      <c r="H42" s="421"/>
      <c r="I42" s="421"/>
      <c r="J42" s="421"/>
      <c r="K42" s="422"/>
      <c r="L42" s="14"/>
      <c r="M42" s="14"/>
      <c r="N42" s="14"/>
      <c r="O42" s="14"/>
      <c r="P42" s="418">
        <v>89</v>
      </c>
      <c r="Q42" s="420"/>
      <c r="R42" s="421"/>
      <c r="S42" s="421"/>
      <c r="T42" s="421"/>
      <c r="U42" s="421"/>
      <c r="V42" s="421"/>
      <c r="W42" s="421"/>
      <c r="X42" s="421"/>
      <c r="Y42" s="422"/>
      <c r="Z42" s="14"/>
      <c r="AA42" s="386"/>
    </row>
    <row r="43" spans="1:27" ht="10.199999999999999" customHeight="1">
      <c r="A43" s="35"/>
      <c r="B43" s="419"/>
      <c r="C43" s="423"/>
      <c r="D43" s="424"/>
      <c r="E43" s="424"/>
      <c r="F43" s="424"/>
      <c r="G43" s="424"/>
      <c r="H43" s="424"/>
      <c r="I43" s="424"/>
      <c r="J43" s="424"/>
      <c r="K43" s="425"/>
      <c r="L43" s="14"/>
      <c r="M43" s="14"/>
      <c r="N43" s="14"/>
      <c r="O43" s="14"/>
      <c r="P43" s="419"/>
      <c r="Q43" s="423"/>
      <c r="R43" s="424"/>
      <c r="S43" s="424"/>
      <c r="T43" s="424"/>
      <c r="U43" s="424"/>
      <c r="V43" s="424"/>
      <c r="W43" s="424"/>
      <c r="X43" s="424"/>
      <c r="Y43" s="425"/>
      <c r="Z43" s="14"/>
      <c r="AA43" s="386"/>
    </row>
    <row r="44" spans="1:27" ht="10.199999999999999" customHeight="1">
      <c r="A44" s="35"/>
      <c r="B44" s="418">
        <v>65</v>
      </c>
      <c r="C44" s="420"/>
      <c r="D44" s="421"/>
      <c r="E44" s="421"/>
      <c r="F44" s="421"/>
      <c r="G44" s="421"/>
      <c r="H44" s="421"/>
      <c r="I44" s="421"/>
      <c r="J44" s="421"/>
      <c r="K44" s="422"/>
      <c r="L44" s="14"/>
      <c r="M44" s="14"/>
      <c r="N44" s="14"/>
      <c r="O44" s="14"/>
      <c r="P44" s="418">
        <v>90</v>
      </c>
      <c r="Q44" s="420"/>
      <c r="R44" s="421"/>
      <c r="S44" s="421"/>
      <c r="T44" s="421"/>
      <c r="U44" s="421"/>
      <c r="V44" s="421"/>
      <c r="W44" s="421"/>
      <c r="X44" s="421"/>
      <c r="Y44" s="422"/>
      <c r="Z44" s="14"/>
      <c r="AA44" s="386"/>
    </row>
    <row r="45" spans="1:27" ht="10.199999999999999" customHeight="1">
      <c r="A45" s="35"/>
      <c r="B45" s="419"/>
      <c r="C45" s="423"/>
      <c r="D45" s="424"/>
      <c r="E45" s="424"/>
      <c r="F45" s="424"/>
      <c r="G45" s="424"/>
      <c r="H45" s="424"/>
      <c r="I45" s="424"/>
      <c r="J45" s="424"/>
      <c r="K45" s="425"/>
      <c r="L45" s="14"/>
      <c r="M45" s="14"/>
      <c r="N45" s="14"/>
      <c r="O45" s="14"/>
      <c r="P45" s="419"/>
      <c r="Q45" s="423"/>
      <c r="R45" s="424"/>
      <c r="S45" s="424"/>
      <c r="T45" s="424"/>
      <c r="U45" s="424"/>
      <c r="V45" s="424"/>
      <c r="W45" s="424"/>
      <c r="X45" s="424"/>
      <c r="Y45" s="425"/>
      <c r="Z45" s="14"/>
      <c r="AA45" s="386"/>
    </row>
    <row r="46" spans="1:27" ht="10.199999999999999" customHeight="1">
      <c r="A46" s="35"/>
      <c r="B46" s="418">
        <v>66</v>
      </c>
      <c r="C46" s="420"/>
      <c r="D46" s="421"/>
      <c r="E46" s="421"/>
      <c r="F46" s="421"/>
      <c r="G46" s="421"/>
      <c r="H46" s="421"/>
      <c r="I46" s="421"/>
      <c r="J46" s="421"/>
      <c r="K46" s="422"/>
      <c r="L46" s="14"/>
      <c r="M46" s="14"/>
      <c r="N46" s="14"/>
      <c r="O46" s="14"/>
      <c r="P46" s="418">
        <v>91</v>
      </c>
      <c r="Q46" s="420"/>
      <c r="R46" s="421"/>
      <c r="S46" s="421"/>
      <c r="T46" s="421"/>
      <c r="U46" s="421"/>
      <c r="V46" s="421"/>
      <c r="W46" s="421"/>
      <c r="X46" s="421"/>
      <c r="Y46" s="422"/>
      <c r="Z46" s="14"/>
      <c r="AA46" s="386"/>
    </row>
    <row r="47" spans="1:27" ht="10.199999999999999" customHeight="1">
      <c r="A47" s="35"/>
      <c r="B47" s="419"/>
      <c r="C47" s="423"/>
      <c r="D47" s="424"/>
      <c r="E47" s="424"/>
      <c r="F47" s="424"/>
      <c r="G47" s="424"/>
      <c r="H47" s="424"/>
      <c r="I47" s="424"/>
      <c r="J47" s="424"/>
      <c r="K47" s="425"/>
      <c r="L47" s="14"/>
      <c r="M47" s="14"/>
      <c r="N47" s="14"/>
      <c r="O47" s="14"/>
      <c r="P47" s="419"/>
      <c r="Q47" s="423"/>
      <c r="R47" s="424"/>
      <c r="S47" s="424"/>
      <c r="T47" s="424"/>
      <c r="U47" s="424"/>
      <c r="V47" s="424"/>
      <c r="W47" s="424"/>
      <c r="X47" s="424"/>
      <c r="Y47" s="425"/>
      <c r="Z47" s="14"/>
      <c r="AA47" s="386"/>
    </row>
    <row r="48" spans="1:27" ht="10.199999999999999" customHeight="1">
      <c r="A48" s="35"/>
      <c r="B48" s="418">
        <v>67</v>
      </c>
      <c r="C48" s="420"/>
      <c r="D48" s="421"/>
      <c r="E48" s="421"/>
      <c r="F48" s="421"/>
      <c r="G48" s="421"/>
      <c r="H48" s="421"/>
      <c r="I48" s="421"/>
      <c r="J48" s="421"/>
      <c r="K48" s="422"/>
      <c r="L48" s="14"/>
      <c r="M48" s="14"/>
      <c r="N48" s="14"/>
      <c r="O48" s="14"/>
      <c r="P48" s="418">
        <v>92</v>
      </c>
      <c r="Q48" s="420"/>
      <c r="R48" s="421"/>
      <c r="S48" s="421"/>
      <c r="T48" s="421"/>
      <c r="U48" s="421"/>
      <c r="V48" s="421"/>
      <c r="W48" s="421"/>
      <c r="X48" s="421"/>
      <c r="Y48" s="422"/>
      <c r="Z48" s="14"/>
      <c r="AA48" s="386"/>
    </row>
    <row r="49" spans="1:27" ht="10.199999999999999" customHeight="1">
      <c r="A49" s="35"/>
      <c r="B49" s="419"/>
      <c r="C49" s="423"/>
      <c r="D49" s="424"/>
      <c r="E49" s="424"/>
      <c r="F49" s="424"/>
      <c r="G49" s="424"/>
      <c r="H49" s="424"/>
      <c r="I49" s="424"/>
      <c r="J49" s="424"/>
      <c r="K49" s="425"/>
      <c r="L49" s="14"/>
      <c r="M49" s="14"/>
      <c r="N49" s="14"/>
      <c r="O49" s="14"/>
      <c r="P49" s="419"/>
      <c r="Q49" s="423"/>
      <c r="R49" s="424"/>
      <c r="S49" s="424"/>
      <c r="T49" s="424"/>
      <c r="U49" s="424"/>
      <c r="V49" s="424"/>
      <c r="W49" s="424"/>
      <c r="X49" s="424"/>
      <c r="Y49" s="425"/>
      <c r="Z49" s="14"/>
      <c r="AA49" s="386"/>
    </row>
    <row r="50" spans="1:27" ht="10.199999999999999" customHeight="1">
      <c r="A50" s="35"/>
      <c r="B50" s="418">
        <v>68</v>
      </c>
      <c r="C50" s="420"/>
      <c r="D50" s="421"/>
      <c r="E50" s="421"/>
      <c r="F50" s="421"/>
      <c r="G50" s="421"/>
      <c r="H50" s="421"/>
      <c r="I50" s="421"/>
      <c r="J50" s="421"/>
      <c r="K50" s="422"/>
      <c r="L50" s="14"/>
      <c r="M50" s="14"/>
      <c r="N50" s="14"/>
      <c r="O50" s="14"/>
      <c r="P50" s="418">
        <v>93</v>
      </c>
      <c r="Q50" s="420"/>
      <c r="R50" s="421"/>
      <c r="S50" s="421"/>
      <c r="T50" s="421"/>
      <c r="U50" s="421"/>
      <c r="V50" s="421"/>
      <c r="W50" s="421"/>
      <c r="X50" s="421"/>
      <c r="Y50" s="422"/>
      <c r="Z50" s="14"/>
      <c r="AA50" s="386"/>
    </row>
    <row r="51" spans="1:27" ht="10.199999999999999" customHeight="1">
      <c r="A51" s="35"/>
      <c r="B51" s="419"/>
      <c r="C51" s="423"/>
      <c r="D51" s="424"/>
      <c r="E51" s="424"/>
      <c r="F51" s="424"/>
      <c r="G51" s="424"/>
      <c r="H51" s="424"/>
      <c r="I51" s="424"/>
      <c r="J51" s="424"/>
      <c r="K51" s="425"/>
      <c r="L51" s="14"/>
      <c r="M51" s="14"/>
      <c r="N51" s="14"/>
      <c r="O51" s="14"/>
      <c r="P51" s="419"/>
      <c r="Q51" s="423"/>
      <c r="R51" s="424"/>
      <c r="S51" s="424"/>
      <c r="T51" s="424"/>
      <c r="U51" s="424"/>
      <c r="V51" s="424"/>
      <c r="W51" s="424"/>
      <c r="X51" s="424"/>
      <c r="Y51" s="425"/>
      <c r="Z51" s="14"/>
      <c r="AA51" s="386"/>
    </row>
    <row r="52" spans="1:27" ht="10.199999999999999" customHeight="1">
      <c r="A52" s="35"/>
      <c r="B52" s="418">
        <v>69</v>
      </c>
      <c r="C52" s="420"/>
      <c r="D52" s="421"/>
      <c r="E52" s="421"/>
      <c r="F52" s="421"/>
      <c r="G52" s="421"/>
      <c r="H52" s="421"/>
      <c r="I52" s="421"/>
      <c r="J52" s="421"/>
      <c r="K52" s="422"/>
      <c r="L52" s="14"/>
      <c r="M52" s="14"/>
      <c r="N52" s="14"/>
      <c r="O52" s="14"/>
      <c r="P52" s="418">
        <v>94</v>
      </c>
      <c r="Q52" s="420"/>
      <c r="R52" s="421"/>
      <c r="S52" s="421"/>
      <c r="T52" s="421"/>
      <c r="U52" s="421"/>
      <c r="V52" s="421"/>
      <c r="W52" s="421"/>
      <c r="X52" s="421"/>
      <c r="Y52" s="422"/>
      <c r="Z52" s="14"/>
      <c r="AA52" s="386"/>
    </row>
    <row r="53" spans="1:27" ht="10.199999999999999" customHeight="1">
      <c r="A53" s="35"/>
      <c r="B53" s="419"/>
      <c r="C53" s="423"/>
      <c r="D53" s="424"/>
      <c r="E53" s="424"/>
      <c r="F53" s="424"/>
      <c r="G53" s="424"/>
      <c r="H53" s="424"/>
      <c r="I53" s="424"/>
      <c r="J53" s="424"/>
      <c r="K53" s="425"/>
      <c r="L53" s="14"/>
      <c r="M53" s="14"/>
      <c r="N53" s="14"/>
      <c r="O53" s="14"/>
      <c r="P53" s="419"/>
      <c r="Q53" s="423"/>
      <c r="R53" s="424"/>
      <c r="S53" s="424"/>
      <c r="T53" s="424"/>
      <c r="U53" s="424"/>
      <c r="V53" s="424"/>
      <c r="W53" s="424"/>
      <c r="X53" s="424"/>
      <c r="Y53" s="425"/>
      <c r="Z53" s="14"/>
      <c r="AA53" s="386"/>
    </row>
    <row r="54" spans="1:27" ht="10.199999999999999" customHeight="1">
      <c r="A54" s="35"/>
      <c r="B54" s="418">
        <v>70</v>
      </c>
      <c r="C54" s="420"/>
      <c r="D54" s="421"/>
      <c r="E54" s="421"/>
      <c r="F54" s="421"/>
      <c r="G54" s="421"/>
      <c r="H54" s="421"/>
      <c r="I54" s="421"/>
      <c r="J54" s="421"/>
      <c r="K54" s="422"/>
      <c r="L54" s="14"/>
      <c r="M54" s="14"/>
      <c r="N54" s="14"/>
      <c r="O54" s="14"/>
      <c r="P54" s="418">
        <v>95</v>
      </c>
      <c r="Q54" s="420"/>
      <c r="R54" s="421"/>
      <c r="S54" s="421"/>
      <c r="T54" s="421"/>
      <c r="U54" s="421"/>
      <c r="V54" s="421"/>
      <c r="W54" s="421"/>
      <c r="X54" s="421"/>
      <c r="Y54" s="422"/>
      <c r="Z54" s="14"/>
      <c r="AA54" s="386"/>
    </row>
    <row r="55" spans="1:27" ht="10.199999999999999" customHeight="1">
      <c r="A55" s="35"/>
      <c r="B55" s="419"/>
      <c r="C55" s="423"/>
      <c r="D55" s="424"/>
      <c r="E55" s="424"/>
      <c r="F55" s="424"/>
      <c r="G55" s="424"/>
      <c r="H55" s="424"/>
      <c r="I55" s="424"/>
      <c r="J55" s="424"/>
      <c r="K55" s="425"/>
      <c r="L55" s="14"/>
      <c r="M55" s="14"/>
      <c r="N55" s="14"/>
      <c r="O55" s="14"/>
      <c r="P55" s="419"/>
      <c r="Q55" s="423"/>
      <c r="R55" s="424"/>
      <c r="S55" s="424"/>
      <c r="T55" s="424"/>
      <c r="U55" s="424"/>
      <c r="V55" s="424"/>
      <c r="W55" s="424"/>
      <c r="X55" s="424"/>
      <c r="Y55" s="425"/>
      <c r="Z55" s="14"/>
      <c r="AA55" s="386"/>
    </row>
    <row r="56" spans="1:27" ht="10.199999999999999" customHeight="1">
      <c r="A56" s="35"/>
      <c r="B56" s="418">
        <v>71</v>
      </c>
      <c r="C56" s="420"/>
      <c r="D56" s="421"/>
      <c r="E56" s="421"/>
      <c r="F56" s="421"/>
      <c r="G56" s="421"/>
      <c r="H56" s="421"/>
      <c r="I56" s="421"/>
      <c r="J56" s="421"/>
      <c r="K56" s="422"/>
      <c r="L56" s="14"/>
      <c r="M56" s="14"/>
      <c r="N56" s="14"/>
      <c r="O56" s="14"/>
      <c r="P56" s="418">
        <v>96</v>
      </c>
      <c r="Q56" s="420"/>
      <c r="R56" s="421"/>
      <c r="S56" s="421"/>
      <c r="T56" s="421"/>
      <c r="U56" s="421"/>
      <c r="V56" s="421"/>
      <c r="W56" s="421"/>
      <c r="X56" s="421"/>
      <c r="Y56" s="422"/>
      <c r="Z56" s="14"/>
      <c r="AA56" s="386"/>
    </row>
    <row r="57" spans="1:27" ht="10.199999999999999" customHeight="1">
      <c r="A57" s="35"/>
      <c r="B57" s="419"/>
      <c r="C57" s="423"/>
      <c r="D57" s="424"/>
      <c r="E57" s="424"/>
      <c r="F57" s="424"/>
      <c r="G57" s="424"/>
      <c r="H57" s="424"/>
      <c r="I57" s="424"/>
      <c r="J57" s="424"/>
      <c r="K57" s="425"/>
      <c r="L57" s="14"/>
      <c r="M57" s="14"/>
      <c r="N57" s="14"/>
      <c r="O57" s="14"/>
      <c r="P57" s="419"/>
      <c r="Q57" s="423"/>
      <c r="R57" s="424"/>
      <c r="S57" s="424"/>
      <c r="T57" s="424"/>
      <c r="U57" s="424"/>
      <c r="V57" s="424"/>
      <c r="W57" s="424"/>
      <c r="X57" s="424"/>
      <c r="Y57" s="425"/>
      <c r="Z57" s="14"/>
      <c r="AA57" s="386"/>
    </row>
    <row r="58" spans="1:27" ht="10.199999999999999" customHeight="1">
      <c r="A58" s="35"/>
      <c r="B58" s="418">
        <v>72</v>
      </c>
      <c r="C58" s="420"/>
      <c r="D58" s="421"/>
      <c r="E58" s="421"/>
      <c r="F58" s="421"/>
      <c r="G58" s="421"/>
      <c r="H58" s="421"/>
      <c r="I58" s="421"/>
      <c r="J58" s="421"/>
      <c r="K58" s="422"/>
      <c r="L58" s="14"/>
      <c r="M58" s="14"/>
      <c r="N58" s="14"/>
      <c r="O58" s="14"/>
      <c r="P58" s="418">
        <v>97</v>
      </c>
      <c r="Q58" s="420"/>
      <c r="R58" s="421"/>
      <c r="S58" s="421"/>
      <c r="T58" s="421"/>
      <c r="U58" s="421"/>
      <c r="V58" s="421"/>
      <c r="W58" s="421"/>
      <c r="X58" s="421"/>
      <c r="Y58" s="422"/>
      <c r="Z58" s="14"/>
      <c r="AA58" s="386"/>
    </row>
    <row r="59" spans="1:27" ht="10.199999999999999" customHeight="1">
      <c r="A59" s="35"/>
      <c r="B59" s="419"/>
      <c r="C59" s="423"/>
      <c r="D59" s="424"/>
      <c r="E59" s="424"/>
      <c r="F59" s="424"/>
      <c r="G59" s="424"/>
      <c r="H59" s="424"/>
      <c r="I59" s="424"/>
      <c r="J59" s="424"/>
      <c r="K59" s="425"/>
      <c r="L59" s="14"/>
      <c r="M59" s="14"/>
      <c r="N59" s="14"/>
      <c r="O59" s="14"/>
      <c r="P59" s="419"/>
      <c r="Q59" s="423"/>
      <c r="R59" s="424"/>
      <c r="S59" s="424"/>
      <c r="T59" s="424"/>
      <c r="U59" s="424"/>
      <c r="V59" s="424"/>
      <c r="W59" s="424"/>
      <c r="X59" s="424"/>
      <c r="Y59" s="425"/>
      <c r="Z59" s="14"/>
      <c r="AA59" s="386"/>
    </row>
    <row r="60" spans="1:27" ht="10.199999999999999" customHeight="1">
      <c r="A60" s="35"/>
      <c r="B60" s="418">
        <v>73</v>
      </c>
      <c r="C60" s="420"/>
      <c r="D60" s="421"/>
      <c r="E60" s="421"/>
      <c r="F60" s="421"/>
      <c r="G60" s="421"/>
      <c r="H60" s="421"/>
      <c r="I60" s="421"/>
      <c r="J60" s="421"/>
      <c r="K60" s="422"/>
      <c r="L60" s="14"/>
      <c r="M60" s="14"/>
      <c r="N60" s="14"/>
      <c r="O60" s="14"/>
      <c r="P60" s="418">
        <v>98</v>
      </c>
      <c r="Q60" s="420"/>
      <c r="R60" s="421"/>
      <c r="S60" s="421"/>
      <c r="T60" s="421"/>
      <c r="U60" s="421"/>
      <c r="V60" s="421"/>
      <c r="W60" s="421"/>
      <c r="X60" s="421"/>
      <c r="Y60" s="422"/>
      <c r="Z60" s="14"/>
      <c r="AA60" s="386"/>
    </row>
    <row r="61" spans="1:27" ht="10.199999999999999" customHeight="1">
      <c r="A61" s="35"/>
      <c r="B61" s="419"/>
      <c r="C61" s="423"/>
      <c r="D61" s="424"/>
      <c r="E61" s="424"/>
      <c r="F61" s="424"/>
      <c r="G61" s="424"/>
      <c r="H61" s="424"/>
      <c r="I61" s="424"/>
      <c r="J61" s="424"/>
      <c r="K61" s="425"/>
      <c r="L61" s="14"/>
      <c r="M61" s="14"/>
      <c r="N61" s="14"/>
      <c r="O61" s="14"/>
      <c r="P61" s="419"/>
      <c r="Q61" s="423"/>
      <c r="R61" s="424"/>
      <c r="S61" s="424"/>
      <c r="T61" s="424"/>
      <c r="U61" s="424"/>
      <c r="V61" s="424"/>
      <c r="W61" s="424"/>
      <c r="X61" s="424"/>
      <c r="Y61" s="425"/>
      <c r="Z61" s="14"/>
      <c r="AA61" s="386"/>
    </row>
    <row r="62" spans="1:27" ht="10.199999999999999" customHeight="1">
      <c r="A62" s="35"/>
      <c r="B62" s="418">
        <v>74</v>
      </c>
      <c r="C62" s="420"/>
      <c r="D62" s="421"/>
      <c r="E62" s="421"/>
      <c r="F62" s="421"/>
      <c r="G62" s="421"/>
      <c r="H62" s="421"/>
      <c r="I62" s="421"/>
      <c r="J62" s="421"/>
      <c r="K62" s="422"/>
      <c r="L62" s="14"/>
      <c r="M62" s="14"/>
      <c r="N62" s="14"/>
      <c r="O62" s="14"/>
      <c r="P62" s="418">
        <v>99</v>
      </c>
      <c r="Q62" s="420"/>
      <c r="R62" s="421"/>
      <c r="S62" s="421"/>
      <c r="T62" s="421"/>
      <c r="U62" s="421"/>
      <c r="V62" s="421"/>
      <c r="W62" s="421"/>
      <c r="X62" s="421"/>
      <c r="Y62" s="422"/>
      <c r="Z62" s="14"/>
      <c r="AA62" s="386"/>
    </row>
    <row r="63" spans="1:27" ht="10.199999999999999" customHeight="1">
      <c r="A63" s="35"/>
      <c r="B63" s="419"/>
      <c r="C63" s="423"/>
      <c r="D63" s="424"/>
      <c r="E63" s="424"/>
      <c r="F63" s="424"/>
      <c r="G63" s="424"/>
      <c r="H63" s="424"/>
      <c r="I63" s="424"/>
      <c r="J63" s="424"/>
      <c r="K63" s="425"/>
      <c r="L63" s="14"/>
      <c r="M63" s="14"/>
      <c r="N63" s="14"/>
      <c r="O63" s="14"/>
      <c r="P63" s="419"/>
      <c r="Q63" s="423"/>
      <c r="R63" s="424"/>
      <c r="S63" s="424"/>
      <c r="T63" s="424"/>
      <c r="U63" s="424"/>
      <c r="V63" s="424"/>
      <c r="W63" s="424"/>
      <c r="X63" s="424"/>
      <c r="Y63" s="425"/>
      <c r="Z63" s="14"/>
      <c r="AA63" s="386"/>
    </row>
    <row r="64" spans="1:27" ht="10.199999999999999" customHeight="1">
      <c r="A64" s="35"/>
      <c r="B64" s="418">
        <v>75</v>
      </c>
      <c r="C64" s="420"/>
      <c r="D64" s="421"/>
      <c r="E64" s="421"/>
      <c r="F64" s="421"/>
      <c r="G64" s="421"/>
      <c r="H64" s="421"/>
      <c r="I64" s="421"/>
      <c r="J64" s="421"/>
      <c r="K64" s="422"/>
      <c r="L64" s="14"/>
      <c r="M64" s="14"/>
      <c r="N64" s="14"/>
      <c r="O64" s="14"/>
      <c r="P64" s="418">
        <v>100</v>
      </c>
      <c r="Q64" s="420"/>
      <c r="R64" s="421"/>
      <c r="S64" s="421"/>
      <c r="T64" s="421"/>
      <c r="U64" s="421"/>
      <c r="V64" s="421"/>
      <c r="W64" s="421"/>
      <c r="X64" s="421"/>
      <c r="Y64" s="422"/>
      <c r="Z64" s="14"/>
      <c r="AA64" s="386"/>
    </row>
    <row r="65" spans="1:30" ht="10.199999999999999" customHeight="1">
      <c r="A65" s="35"/>
      <c r="B65" s="419"/>
      <c r="C65" s="423"/>
      <c r="D65" s="424"/>
      <c r="E65" s="424"/>
      <c r="F65" s="424"/>
      <c r="G65" s="424"/>
      <c r="H65" s="424"/>
      <c r="I65" s="424"/>
      <c r="J65" s="424"/>
      <c r="K65" s="425"/>
      <c r="L65" s="14"/>
      <c r="M65" s="14"/>
      <c r="N65" s="14"/>
      <c r="O65" s="14"/>
      <c r="P65" s="419"/>
      <c r="Q65" s="423"/>
      <c r="R65" s="424"/>
      <c r="S65" s="424"/>
      <c r="T65" s="424"/>
      <c r="U65" s="424"/>
      <c r="V65" s="424"/>
      <c r="W65" s="424"/>
      <c r="X65" s="424"/>
      <c r="Y65" s="425"/>
      <c r="Z65" s="14"/>
      <c r="AA65" s="386"/>
    </row>
    <row r="66" spans="1:30" ht="10.199999999999999" customHeight="1">
      <c r="P66" s="418">
        <v>101</v>
      </c>
      <c r="Q66" s="420"/>
      <c r="R66" s="421"/>
      <c r="S66" s="421"/>
      <c r="T66" s="421"/>
      <c r="U66" s="421"/>
      <c r="V66" s="421"/>
      <c r="W66" s="421"/>
      <c r="X66" s="421"/>
      <c r="Y66" s="422"/>
      <c r="AA66" s="386"/>
    </row>
    <row r="67" spans="1:30" ht="10.199999999999999" customHeight="1">
      <c r="P67" s="419"/>
      <c r="Q67" s="423"/>
      <c r="R67" s="424"/>
      <c r="S67" s="424"/>
      <c r="T67" s="424"/>
      <c r="U67" s="424"/>
      <c r="V67" s="424"/>
      <c r="W67" s="424"/>
      <c r="X67" s="424"/>
      <c r="Y67" s="425"/>
      <c r="AA67" s="386"/>
    </row>
    <row r="68" spans="1:30" ht="13.95" customHeight="1">
      <c r="P68" s="87"/>
      <c r="Q68" s="450" t="str">
        <f>IF(Q66="","","weitere Eingaben in Formular 2_3 möglich!")</f>
        <v/>
      </c>
      <c r="R68" s="450"/>
      <c r="S68" s="450"/>
      <c r="T68" s="450"/>
      <c r="U68" s="450"/>
      <c r="V68" s="450"/>
      <c r="W68" s="450"/>
      <c r="X68" s="450"/>
      <c r="Y68" s="450"/>
      <c r="AA68" s="386"/>
    </row>
    <row r="69" spans="1:30" ht="10.199999999999999" customHeight="1">
      <c r="AA69" s="386"/>
    </row>
    <row r="70" spans="1:30" ht="10.199999999999999" customHeight="1">
      <c r="P70" s="427" t="s">
        <v>19</v>
      </c>
      <c r="Q70" s="427"/>
      <c r="R70" s="427"/>
      <c r="S70" s="427"/>
      <c r="T70" s="427"/>
      <c r="U70" s="427"/>
      <c r="V70" s="427"/>
      <c r="W70" s="318"/>
      <c r="X70" s="428">
        <f>COUNTA(C16:C64)+COUNTA(Q16:Q66)+('Formular 2_1'!X68)</f>
        <v>0</v>
      </c>
      <c r="Y70" s="428"/>
      <c r="AA70" s="386"/>
    </row>
    <row r="71" spans="1:30" ht="10.199999999999999" customHeight="1">
      <c r="B71" s="28"/>
      <c r="N71" s="38"/>
      <c r="O71" s="38"/>
      <c r="P71" s="427"/>
      <c r="Q71" s="427"/>
      <c r="R71" s="427"/>
      <c r="S71" s="427"/>
      <c r="T71" s="427"/>
      <c r="U71" s="427"/>
      <c r="V71" s="427"/>
      <c r="W71" s="318"/>
      <c r="X71" s="428"/>
      <c r="Y71" s="428"/>
      <c r="AA71" s="386"/>
    </row>
    <row r="72" spans="1:30" ht="10.199999999999999" customHeight="1">
      <c r="N72" s="38"/>
      <c r="O72" s="38"/>
      <c r="AA72" s="386"/>
    </row>
    <row r="73" spans="1:30" ht="10.199999999999999" customHeight="1">
      <c r="AA73" s="386"/>
    </row>
    <row r="74" spans="1:30" ht="10.199999999999999" customHeight="1">
      <c r="B74" s="436" t="s">
        <v>20</v>
      </c>
      <c r="C74" s="318"/>
      <c r="D74" s="318"/>
      <c r="E74" s="318"/>
      <c r="F74" s="318"/>
      <c r="G74" s="318"/>
      <c r="H74" s="318"/>
      <c r="I74" s="318"/>
      <c r="J74" s="318"/>
      <c r="K74" s="53"/>
      <c r="L74" s="437" t="str">
        <f>IF(Dienststellendaten!D5&lt;1,"",Dienststellendaten!D5)</f>
        <v/>
      </c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AA74" s="386"/>
    </row>
    <row r="75" spans="1:30" ht="10.199999999999999" customHeight="1">
      <c r="B75" s="318"/>
      <c r="C75" s="318"/>
      <c r="D75" s="318"/>
      <c r="E75" s="318"/>
      <c r="F75" s="318"/>
      <c r="G75" s="318"/>
      <c r="H75" s="318"/>
      <c r="I75" s="318"/>
      <c r="J75" s="318"/>
      <c r="K75" s="53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AA75" s="386"/>
    </row>
    <row r="76" spans="1:30" ht="10.199999999999999" customHeight="1">
      <c r="AA76" s="386"/>
      <c r="AB76" s="20"/>
    </row>
    <row r="77" spans="1:30" ht="10.199999999999999" customHeight="1">
      <c r="B77" s="436" t="s">
        <v>68</v>
      </c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456" t="str">
        <f>IF(X70&lt;1,"",IF(AND(X70&gt;0,X70&lt;21),1,IF(AND(X70&gt;20,X70&lt;51),3,IF(AND(X70&gt;50,X70&lt;101),5,IF(AND(X70&gt;100,X70&lt;251),7)))))</f>
        <v/>
      </c>
      <c r="Q77" s="457"/>
      <c r="R77" s="460" t="str">
        <f>IF(P77=1,"Mitglied.","Mitgliedern.")</f>
        <v>Mitgliedern.</v>
      </c>
      <c r="S77" s="436"/>
      <c r="T77" s="436"/>
      <c r="U77" s="436"/>
      <c r="V77" s="436"/>
      <c r="AA77" s="386"/>
    </row>
    <row r="78" spans="1:30" ht="10.199999999999999" customHeight="1"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458"/>
      <c r="Q78" s="459"/>
      <c r="R78" s="460"/>
      <c r="S78" s="436"/>
      <c r="T78" s="436"/>
      <c r="U78" s="436"/>
      <c r="V78" s="436"/>
      <c r="AA78" s="386"/>
      <c r="AB78" s="240"/>
      <c r="AC78" s="240"/>
      <c r="AD78" s="19"/>
    </row>
    <row r="79" spans="1:30" ht="10.199999999999999" customHeight="1">
      <c r="AA79" s="386"/>
    </row>
    <row r="80" spans="1:30" ht="10.199999999999999" customHeight="1">
      <c r="AA80" s="386"/>
    </row>
    <row r="81" spans="2:30" ht="10.199999999999999" customHeight="1">
      <c r="AA81" s="386"/>
    </row>
    <row r="82" spans="2:30" ht="10.199999999999999" customHeight="1">
      <c r="B82" s="41"/>
      <c r="C82" s="36"/>
      <c r="D82" s="36"/>
      <c r="E82" s="36"/>
      <c r="F82" s="36"/>
      <c r="G82" s="36"/>
      <c r="H82" s="36"/>
      <c r="I82" s="36"/>
      <c r="J82" s="36"/>
      <c r="K82" s="36"/>
      <c r="L82" s="36"/>
      <c r="X82" s="36"/>
      <c r="Y82" s="36"/>
      <c r="Z82" s="36"/>
      <c r="AA82" s="386"/>
    </row>
    <row r="83" spans="2:30" ht="10.199999999999999" customHeigh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X83" s="36"/>
      <c r="Y83" s="36"/>
      <c r="Z83" s="36"/>
      <c r="AA83" s="386"/>
    </row>
    <row r="84" spans="2:30" ht="10.199999999999999" customHeight="1">
      <c r="AA84" s="386"/>
    </row>
    <row r="85" spans="2:30" ht="10.199999999999999" customHeight="1">
      <c r="B85" s="240"/>
      <c r="C85" s="240"/>
      <c r="D85" s="240"/>
      <c r="E85" s="240"/>
      <c r="F85" s="240"/>
      <c r="G85" s="240"/>
      <c r="J85" s="240"/>
      <c r="K85" s="240"/>
      <c r="L85" s="240"/>
      <c r="M85" s="240"/>
      <c r="N85" s="240"/>
      <c r="O85" s="240"/>
      <c r="R85" s="240"/>
      <c r="S85" s="240"/>
      <c r="T85" s="240"/>
      <c r="U85" s="240"/>
      <c r="V85" s="240"/>
      <c r="W85" s="240"/>
      <c r="AA85" s="386"/>
      <c r="AD85" s="15"/>
    </row>
    <row r="86" spans="2:30" ht="10.199999999999999" customHeight="1">
      <c r="B86" s="398"/>
      <c r="C86" s="398"/>
      <c r="D86" s="398"/>
      <c r="E86" s="398"/>
      <c r="F86" s="398"/>
      <c r="G86" s="398"/>
      <c r="J86" s="398"/>
      <c r="K86" s="398"/>
      <c r="L86" s="398"/>
      <c r="M86" s="398"/>
      <c r="N86" s="398"/>
      <c r="O86" s="398"/>
      <c r="R86" s="398"/>
      <c r="S86" s="398"/>
      <c r="T86" s="398"/>
      <c r="U86" s="398"/>
      <c r="V86" s="398"/>
      <c r="W86" s="398"/>
      <c r="AA86" s="386"/>
    </row>
    <row r="87" spans="2:30" ht="10.199999999999999" customHeight="1">
      <c r="AA87" s="386"/>
    </row>
    <row r="88" spans="2:30" ht="12.6" customHeight="1">
      <c r="B88" s="291" t="s">
        <v>0</v>
      </c>
      <c r="C88" s="291"/>
      <c r="D88" s="291"/>
      <c r="E88" s="291"/>
      <c r="F88" s="291"/>
      <c r="G88" s="291"/>
      <c r="J88" s="291" t="s">
        <v>370</v>
      </c>
      <c r="K88" s="291"/>
      <c r="L88" s="291"/>
      <c r="M88" s="291"/>
      <c r="N88" s="291"/>
      <c r="O88" s="291"/>
      <c r="R88" s="291" t="s">
        <v>370</v>
      </c>
      <c r="S88" s="291"/>
      <c r="T88" s="291"/>
      <c r="U88" s="291"/>
      <c r="V88" s="291"/>
      <c r="W88" s="291"/>
      <c r="AA88" s="386"/>
    </row>
    <row r="89" spans="2:30" ht="10.199999999999999" customHeight="1">
      <c r="AA89" s="386"/>
    </row>
    <row r="90" spans="2:30" ht="10.199999999999999" customHeight="1">
      <c r="AA90" s="386"/>
    </row>
    <row r="91" spans="2:30" ht="10.199999999999999" customHeight="1" thickBot="1">
      <c r="AA91" s="386"/>
    </row>
    <row r="92" spans="2:30" ht="10.199999999999999" customHeight="1">
      <c r="B92" s="412" t="s">
        <v>1</v>
      </c>
      <c r="C92" s="413"/>
      <c r="D92" s="413"/>
      <c r="E92" s="413"/>
      <c r="F92" s="413"/>
      <c r="G92" s="23"/>
      <c r="H92" s="23"/>
      <c r="I92" s="2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3"/>
      <c r="AA92" s="386"/>
    </row>
    <row r="93" spans="2:30" ht="10.199999999999999" customHeight="1">
      <c r="B93" s="406"/>
      <c r="C93" s="404"/>
      <c r="D93" s="404"/>
      <c r="E93" s="404"/>
      <c r="F93" s="404"/>
      <c r="G93" s="22"/>
      <c r="H93" s="22"/>
      <c r="I93" s="22"/>
      <c r="Y93" s="4"/>
      <c r="Z93" s="3"/>
      <c r="AA93" s="386"/>
    </row>
    <row r="94" spans="2:30" ht="10.199999999999999" customHeight="1">
      <c r="B94" s="3"/>
      <c r="Y94" s="4"/>
      <c r="Z94" s="3"/>
      <c r="AA94" s="386"/>
    </row>
    <row r="95" spans="2:30" ht="10.199999999999999" customHeight="1">
      <c r="B95" s="406" t="s">
        <v>17</v>
      </c>
      <c r="C95" s="404"/>
      <c r="D95" s="404"/>
      <c r="F95" s="408"/>
      <c r="G95" s="408"/>
      <c r="H95" s="461"/>
      <c r="I95" s="404" t="s">
        <v>69</v>
      </c>
      <c r="J95" s="405"/>
      <c r="K95" s="405"/>
      <c r="L95" s="405"/>
      <c r="M95" s="405"/>
      <c r="N95" s="240"/>
      <c r="O95" s="467" t="str">
        <f>IF(Dienststellendaten!N31&gt;1,Dienststellendaten!N31,"")</f>
        <v/>
      </c>
      <c r="P95" s="467"/>
      <c r="Q95" s="438"/>
      <c r="R95" t="s">
        <v>416</v>
      </c>
      <c r="T95" s="36"/>
      <c r="Y95" s="4"/>
      <c r="Z95" s="3"/>
      <c r="AA95" s="386"/>
    </row>
    <row r="96" spans="2:30" ht="10.199999999999999" customHeight="1">
      <c r="B96" s="406"/>
      <c r="C96" s="404"/>
      <c r="D96" s="404"/>
      <c r="F96" s="462"/>
      <c r="G96" s="462"/>
      <c r="H96" s="463"/>
      <c r="I96" s="405"/>
      <c r="J96" s="405"/>
      <c r="K96" s="405"/>
      <c r="L96" s="405"/>
      <c r="M96" s="405"/>
      <c r="N96" s="240"/>
      <c r="O96" s="468"/>
      <c r="P96" s="468"/>
      <c r="Q96" s="469"/>
      <c r="T96" s="36"/>
      <c r="Y96" s="4"/>
      <c r="Z96" s="3"/>
      <c r="AA96" s="386"/>
    </row>
    <row r="97" spans="2:27" ht="10.199999999999999" customHeight="1">
      <c r="B97" s="24"/>
      <c r="C97" s="21"/>
      <c r="D97" s="21"/>
      <c r="E97" s="21"/>
      <c r="F97" s="18"/>
      <c r="G97" s="18"/>
      <c r="H97" s="18"/>
      <c r="Y97" s="4"/>
      <c r="Z97" s="3"/>
      <c r="AA97" s="386"/>
    </row>
    <row r="98" spans="2:27" ht="14.25" customHeight="1">
      <c r="B98" s="406" t="s">
        <v>33</v>
      </c>
      <c r="C98" s="404"/>
      <c r="D98" s="404"/>
      <c r="F98" s="464"/>
      <c r="G98" s="465"/>
      <c r="H98" s="461"/>
      <c r="J98" t="s">
        <v>516</v>
      </c>
      <c r="Q98" s="36"/>
      <c r="R98" s="36"/>
      <c r="S98" s="36"/>
      <c r="T98" s="36"/>
      <c r="U98" s="37"/>
      <c r="V98" s="37"/>
      <c r="Y98" s="4"/>
      <c r="Z98" s="3"/>
      <c r="AA98" s="386"/>
    </row>
    <row r="99" spans="2:27" ht="10.199999999999999" customHeight="1">
      <c r="B99" s="406"/>
      <c r="C99" s="404"/>
      <c r="D99" s="404"/>
      <c r="E99" s="21"/>
      <c r="F99" s="466"/>
      <c r="G99" s="466"/>
      <c r="H99" s="463"/>
      <c r="Q99" s="36"/>
      <c r="R99" s="36"/>
      <c r="S99" s="36"/>
      <c r="T99" s="36"/>
      <c r="U99" s="37"/>
      <c r="V99" s="37"/>
      <c r="Y99" s="4"/>
      <c r="Z99" s="3"/>
      <c r="AA99" s="386"/>
    </row>
    <row r="100" spans="2:27" ht="10.199999999999999" customHeight="1">
      <c r="B100" s="24"/>
      <c r="C100" s="21"/>
      <c r="D100" s="21"/>
      <c r="E100" s="21"/>
      <c r="F100" s="18"/>
      <c r="G100" s="18"/>
      <c r="H100" s="18"/>
      <c r="Y100" s="4"/>
      <c r="Z100" s="3"/>
      <c r="AA100" s="386"/>
    </row>
    <row r="101" spans="2:27" ht="10.199999999999999" customHeight="1" thickBot="1">
      <c r="B101" s="25"/>
      <c r="C101" s="26"/>
      <c r="D101" s="26"/>
      <c r="E101" s="26"/>
      <c r="F101" s="27"/>
      <c r="G101" s="27"/>
      <c r="H101" s="2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3"/>
      <c r="AA101" s="386"/>
    </row>
    <row r="102" spans="2:27" ht="9.6" customHeight="1">
      <c r="B102" s="21"/>
      <c r="C102" s="21"/>
      <c r="D102" s="21"/>
      <c r="E102" s="21"/>
      <c r="F102" s="18"/>
      <c r="G102" s="18"/>
      <c r="H102" s="18"/>
      <c r="AA102" s="386"/>
    </row>
    <row r="103" spans="2:27" ht="10.199999999999999" customHeight="1">
      <c r="B103" s="417" t="s">
        <v>7</v>
      </c>
      <c r="C103" s="417"/>
      <c r="D103" s="417"/>
      <c r="E103" s="417"/>
      <c r="F103" s="417"/>
      <c r="G103" s="417"/>
      <c r="H103" s="417"/>
      <c r="I103" s="417"/>
      <c r="J103" s="417"/>
      <c r="K103" s="417"/>
      <c r="AA103" s="386"/>
    </row>
    <row r="104" spans="2:27" ht="10.199999999999999" customHeight="1"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AA104" s="386"/>
    </row>
    <row r="105" spans="2:27" ht="10.199999999999999" customHeight="1">
      <c r="B105" s="417" t="s">
        <v>8</v>
      </c>
      <c r="C105" s="417"/>
      <c r="D105" s="417"/>
      <c r="E105" s="417"/>
      <c r="F105" s="417"/>
      <c r="G105" s="417"/>
      <c r="H105" s="417"/>
      <c r="I105" s="417"/>
      <c r="J105" s="417"/>
      <c r="K105" s="417"/>
      <c r="L105" s="240"/>
      <c r="M105" s="240"/>
      <c r="N105" s="240"/>
      <c r="AA105" s="386"/>
    </row>
    <row r="106" spans="2:27" ht="10.199999999999999" customHeight="1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AA106" s="386"/>
    </row>
    <row r="107" spans="2:27" ht="10.199999999999999" customHeight="1">
      <c r="B107" s="21"/>
      <c r="C107" s="21"/>
      <c r="D107" s="21"/>
      <c r="E107" s="21"/>
      <c r="F107" s="18"/>
      <c r="G107" s="18"/>
      <c r="H107" s="18"/>
      <c r="AA107" s="386"/>
    </row>
    <row r="108" spans="2:27" ht="10.199999999999999" customHeight="1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AA108" s="386"/>
    </row>
    <row r="109" spans="2:27" ht="10.199999999999999" customHeight="1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  <row r="138" ht="10.199999999999999" customHeight="1"/>
  </sheetData>
  <sheetProtection algorithmName="SHA-512" hashValue="akIztX6bFlZrcPC0aGOkUK4Dsi+LE0en5925Xma9X5BpVs/dr2ReoTr2gPxNVGZ/jmAY8hx4ZBuwsVs+HVBGeQ==" saltValue="Xx0qS3euArmA8XhJZY5UCA==" spinCount="100000" sheet="1" selectLockedCells="1"/>
  <mergeCells count="138">
    <mergeCell ref="AB78:AC78"/>
    <mergeCell ref="B85:G86"/>
    <mergeCell ref="J85:O86"/>
    <mergeCell ref="R85:W86"/>
    <mergeCell ref="B88:G88"/>
    <mergeCell ref="J88:O88"/>
    <mergeCell ref="R88:W88"/>
    <mergeCell ref="P70:W71"/>
    <mergeCell ref="X70:Y71"/>
    <mergeCell ref="B74:J75"/>
    <mergeCell ref="L74:V75"/>
    <mergeCell ref="B77:O78"/>
    <mergeCell ref="P77:Q78"/>
    <mergeCell ref="R77:V78"/>
    <mergeCell ref="AA1:AA110"/>
    <mergeCell ref="B103:K104"/>
    <mergeCell ref="B92:F93"/>
    <mergeCell ref="B95:D96"/>
    <mergeCell ref="I95:N96"/>
    <mergeCell ref="B98:D99"/>
    <mergeCell ref="F95:H96"/>
    <mergeCell ref="F98:H99"/>
    <mergeCell ref="O95:Q96"/>
    <mergeCell ref="B62:B63"/>
    <mergeCell ref="C62:K63"/>
    <mergeCell ref="P62:P63"/>
    <mergeCell ref="Q62:Y63"/>
    <mergeCell ref="B64:B65"/>
    <mergeCell ref="C64:K65"/>
    <mergeCell ref="P64:P65"/>
    <mergeCell ref="Q64:Y65"/>
    <mergeCell ref="B58:B59"/>
    <mergeCell ref="C58:K59"/>
    <mergeCell ref="P58:P59"/>
    <mergeCell ref="Q58:Y59"/>
    <mergeCell ref="B60:B61"/>
    <mergeCell ref="C60:K61"/>
    <mergeCell ref="P60:P61"/>
    <mergeCell ref="Q60:Y61"/>
    <mergeCell ref="B54:B55"/>
    <mergeCell ref="C54:K55"/>
    <mergeCell ref="P54:P55"/>
    <mergeCell ref="Q54:Y55"/>
    <mergeCell ref="B56:B57"/>
    <mergeCell ref="C56:K57"/>
    <mergeCell ref="P56:P57"/>
    <mergeCell ref="Q56:Y57"/>
    <mergeCell ref="B50:B51"/>
    <mergeCell ref="C50:K51"/>
    <mergeCell ref="P50:P51"/>
    <mergeCell ref="Q50:Y51"/>
    <mergeCell ref="B52:B53"/>
    <mergeCell ref="C52:K53"/>
    <mergeCell ref="P52:P53"/>
    <mergeCell ref="Q52:Y53"/>
    <mergeCell ref="B46:B47"/>
    <mergeCell ref="C46:K47"/>
    <mergeCell ref="P46:P47"/>
    <mergeCell ref="Q46:Y47"/>
    <mergeCell ref="B48:B49"/>
    <mergeCell ref="C48:K49"/>
    <mergeCell ref="P48:P49"/>
    <mergeCell ref="Q48:Y49"/>
    <mergeCell ref="B42:B43"/>
    <mergeCell ref="C42:K43"/>
    <mergeCell ref="P42:P43"/>
    <mergeCell ref="Q42:Y43"/>
    <mergeCell ref="B44:B45"/>
    <mergeCell ref="C44:K45"/>
    <mergeCell ref="P44:P45"/>
    <mergeCell ref="Q44:Y45"/>
    <mergeCell ref="B28:B29"/>
    <mergeCell ref="C28:K29"/>
    <mergeCell ref="P28:P29"/>
    <mergeCell ref="Q28:Y29"/>
    <mergeCell ref="B38:B39"/>
    <mergeCell ref="C38:K39"/>
    <mergeCell ref="P38:P39"/>
    <mergeCell ref="Q38:Y39"/>
    <mergeCell ref="B40:B41"/>
    <mergeCell ref="C40:K41"/>
    <mergeCell ref="P40:P41"/>
    <mergeCell ref="Q40:Y41"/>
    <mergeCell ref="B34:B35"/>
    <mergeCell ref="C34:K35"/>
    <mergeCell ref="P34:P35"/>
    <mergeCell ref="Q34:Y35"/>
    <mergeCell ref="B36:B37"/>
    <mergeCell ref="C36:K37"/>
    <mergeCell ref="P36:P37"/>
    <mergeCell ref="Q36:Y37"/>
    <mergeCell ref="C26:K27"/>
    <mergeCell ref="P26:P27"/>
    <mergeCell ref="B2:C3"/>
    <mergeCell ref="E2:G3"/>
    <mergeCell ref="I2:S3"/>
    <mergeCell ref="V2:Y3"/>
    <mergeCell ref="B4:D4"/>
    <mergeCell ref="E4:G4"/>
    <mergeCell ref="I4:S4"/>
    <mergeCell ref="B22:B23"/>
    <mergeCell ref="C22:K23"/>
    <mergeCell ref="P22:P23"/>
    <mergeCell ref="Q22:Y23"/>
    <mergeCell ref="B18:B19"/>
    <mergeCell ref="C18:K19"/>
    <mergeCell ref="P18:P19"/>
    <mergeCell ref="Q18:Y19"/>
    <mergeCell ref="B20:B21"/>
    <mergeCell ref="C20:K21"/>
    <mergeCell ref="P20:P21"/>
    <mergeCell ref="Q20:Y21"/>
    <mergeCell ref="Q26:Y27"/>
    <mergeCell ref="W4:Y5"/>
    <mergeCell ref="B105:N106"/>
    <mergeCell ref="Q68:Y68"/>
    <mergeCell ref="P66:P67"/>
    <mergeCell ref="Q66:Y67"/>
    <mergeCell ref="B7:Z8"/>
    <mergeCell ref="B9:Z10"/>
    <mergeCell ref="B11:Z12"/>
    <mergeCell ref="B16:B17"/>
    <mergeCell ref="C16:K17"/>
    <mergeCell ref="P16:P17"/>
    <mergeCell ref="Q16:Y17"/>
    <mergeCell ref="B24:B25"/>
    <mergeCell ref="C24:K25"/>
    <mergeCell ref="P24:P25"/>
    <mergeCell ref="Q24:Y25"/>
    <mergeCell ref="B30:B31"/>
    <mergeCell ref="C30:K31"/>
    <mergeCell ref="P30:P31"/>
    <mergeCell ref="Q30:Y31"/>
    <mergeCell ref="B32:B33"/>
    <mergeCell ref="C32:K33"/>
    <mergeCell ref="P32:P33"/>
    <mergeCell ref="Q32:Y33"/>
    <mergeCell ref="B26:B27"/>
  </mergeCells>
  <pageMargins left="0.7" right="0.7" top="0.78740157499999996" bottom="0.78740157499999996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6">
    <tabColor theme="3" tint="0.39997558519241921"/>
  </sheetPr>
  <dimension ref="A1:AD138"/>
  <sheetViews>
    <sheetView showGridLines="0" topLeftCell="A46" zoomScaleNormal="100" workbookViewId="0">
      <selection activeCell="F98" sqref="F98:H99"/>
    </sheetView>
  </sheetViews>
  <sheetFormatPr baseColWidth="10" defaultRowHeight="13.2"/>
  <cols>
    <col min="1" max="1" width="4.6640625" customWidth="1"/>
    <col min="2" max="2" width="5.88671875" customWidth="1"/>
    <col min="3" max="14" width="4.6640625" customWidth="1"/>
    <col min="15" max="15" width="7.109375" customWidth="1"/>
    <col min="16" max="16" width="5.5546875" customWidth="1"/>
    <col min="17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397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W4" s="426" t="s">
        <v>395</v>
      </c>
      <c r="X4" s="426"/>
      <c r="Y4" s="426"/>
      <c r="AA4" s="386"/>
    </row>
    <row r="5" spans="1:27" ht="10.199999999999999" customHeight="1">
      <c r="W5" s="426"/>
      <c r="X5" s="426"/>
      <c r="Y5" s="426"/>
      <c r="AA5" s="386"/>
    </row>
    <row r="6" spans="1:27" ht="9.6" customHeight="1">
      <c r="AA6" s="386"/>
    </row>
    <row r="7" spans="1:27" ht="10.199999999999999" customHeight="1">
      <c r="B7" s="368" t="s">
        <v>412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86"/>
    </row>
    <row r="8" spans="1:27" ht="10.199999999999999" customHeight="1"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86"/>
    </row>
    <row r="9" spans="1:27" ht="10.199999999999999" customHeight="1">
      <c r="B9" s="370" t="s">
        <v>18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86"/>
    </row>
    <row r="10" spans="1:27" ht="10.199999999999999" customHeight="1"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86"/>
    </row>
    <row r="11" spans="1:27" ht="10.199999999999999" customHeight="1">
      <c r="B11" s="371" t="s">
        <v>426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86"/>
    </row>
    <row r="12" spans="1:27" ht="10.199999999999999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418">
        <v>102</v>
      </c>
      <c r="C16" s="420"/>
      <c r="D16" s="421"/>
      <c r="E16" s="421"/>
      <c r="F16" s="421"/>
      <c r="G16" s="421"/>
      <c r="H16" s="421"/>
      <c r="I16" s="421"/>
      <c r="J16" s="421"/>
      <c r="K16" s="422"/>
      <c r="L16" s="14"/>
      <c r="M16" s="14"/>
      <c r="N16" s="14"/>
      <c r="O16" s="14"/>
      <c r="P16" s="418">
        <v>127</v>
      </c>
      <c r="Q16" s="420"/>
      <c r="R16" s="421"/>
      <c r="S16" s="421"/>
      <c r="T16" s="421"/>
      <c r="U16" s="421"/>
      <c r="V16" s="421"/>
      <c r="W16" s="421"/>
      <c r="X16" s="421"/>
      <c r="Y16" s="422"/>
      <c r="Z16" s="14"/>
      <c r="AA16" s="386"/>
    </row>
    <row r="17" spans="1:29" ht="10.199999999999999" customHeight="1">
      <c r="B17" s="419"/>
      <c r="C17" s="423"/>
      <c r="D17" s="424"/>
      <c r="E17" s="424"/>
      <c r="F17" s="424"/>
      <c r="G17" s="424"/>
      <c r="H17" s="424"/>
      <c r="I17" s="424"/>
      <c r="J17" s="424"/>
      <c r="K17" s="425"/>
      <c r="L17" s="14"/>
      <c r="M17" s="14"/>
      <c r="N17" s="14"/>
      <c r="O17" s="14"/>
      <c r="P17" s="419"/>
      <c r="Q17" s="423"/>
      <c r="R17" s="424"/>
      <c r="S17" s="424"/>
      <c r="T17" s="424"/>
      <c r="U17" s="424"/>
      <c r="V17" s="424"/>
      <c r="W17" s="424"/>
      <c r="X17" s="424"/>
      <c r="Y17" s="425"/>
      <c r="Z17" s="14"/>
      <c r="AA17" s="386"/>
    </row>
    <row r="18" spans="1:29" ht="10.199999999999999" customHeight="1">
      <c r="A18" s="35"/>
      <c r="B18" s="418">
        <v>103</v>
      </c>
      <c r="C18" s="420"/>
      <c r="D18" s="421"/>
      <c r="E18" s="421"/>
      <c r="F18" s="421"/>
      <c r="G18" s="421"/>
      <c r="H18" s="421"/>
      <c r="I18" s="421"/>
      <c r="J18" s="421"/>
      <c r="K18" s="422"/>
      <c r="L18" s="14"/>
      <c r="M18" s="14"/>
      <c r="N18" s="14"/>
      <c r="O18" s="14"/>
      <c r="P18" s="418">
        <v>128</v>
      </c>
      <c r="Q18" s="420"/>
      <c r="R18" s="421"/>
      <c r="S18" s="421"/>
      <c r="T18" s="421"/>
      <c r="U18" s="421"/>
      <c r="V18" s="421"/>
      <c r="W18" s="421"/>
      <c r="X18" s="421"/>
      <c r="Y18" s="422"/>
      <c r="Z18" s="14"/>
      <c r="AA18" s="386"/>
    </row>
    <row r="19" spans="1:29" ht="10.199999999999999" customHeight="1">
      <c r="A19" s="35"/>
      <c r="B19" s="419"/>
      <c r="C19" s="423"/>
      <c r="D19" s="424"/>
      <c r="E19" s="424"/>
      <c r="F19" s="424"/>
      <c r="G19" s="424"/>
      <c r="H19" s="424"/>
      <c r="I19" s="424"/>
      <c r="J19" s="424"/>
      <c r="K19" s="425"/>
      <c r="L19" s="14"/>
      <c r="M19" s="14"/>
      <c r="N19" s="14"/>
      <c r="O19" s="14"/>
      <c r="P19" s="419"/>
      <c r="Q19" s="423"/>
      <c r="R19" s="424"/>
      <c r="S19" s="424"/>
      <c r="T19" s="424"/>
      <c r="U19" s="424"/>
      <c r="V19" s="424"/>
      <c r="W19" s="424"/>
      <c r="X19" s="424"/>
      <c r="Y19" s="425"/>
      <c r="Z19" s="14"/>
      <c r="AA19" s="386"/>
    </row>
    <row r="20" spans="1:29" ht="10.199999999999999" customHeight="1">
      <c r="A20" s="35"/>
      <c r="B20" s="418">
        <v>104</v>
      </c>
      <c r="C20" s="420"/>
      <c r="D20" s="421"/>
      <c r="E20" s="421"/>
      <c r="F20" s="421"/>
      <c r="G20" s="421"/>
      <c r="H20" s="421"/>
      <c r="I20" s="421"/>
      <c r="J20" s="421"/>
      <c r="K20" s="422"/>
      <c r="L20" s="14"/>
      <c r="M20" s="14"/>
      <c r="N20" s="14"/>
      <c r="O20" s="14"/>
      <c r="P20" s="418">
        <v>129</v>
      </c>
      <c r="Q20" s="420"/>
      <c r="R20" s="421"/>
      <c r="S20" s="421"/>
      <c r="T20" s="421"/>
      <c r="U20" s="421"/>
      <c r="V20" s="421"/>
      <c r="W20" s="421"/>
      <c r="X20" s="421"/>
      <c r="Y20" s="422"/>
      <c r="Z20" s="14"/>
      <c r="AA20" s="386"/>
    </row>
    <row r="21" spans="1:29" ht="10.199999999999999" customHeight="1">
      <c r="A21" s="35"/>
      <c r="B21" s="419"/>
      <c r="C21" s="423"/>
      <c r="D21" s="424"/>
      <c r="E21" s="424"/>
      <c r="F21" s="424"/>
      <c r="G21" s="424"/>
      <c r="H21" s="424"/>
      <c r="I21" s="424"/>
      <c r="J21" s="424"/>
      <c r="K21" s="425"/>
      <c r="L21" s="14"/>
      <c r="M21" s="14"/>
      <c r="N21" s="14"/>
      <c r="O21" s="14"/>
      <c r="P21" s="419"/>
      <c r="Q21" s="423"/>
      <c r="R21" s="424"/>
      <c r="S21" s="424"/>
      <c r="T21" s="424"/>
      <c r="U21" s="424"/>
      <c r="V21" s="424"/>
      <c r="W21" s="424"/>
      <c r="X21" s="424"/>
      <c r="Y21" s="425"/>
      <c r="Z21" s="14"/>
      <c r="AA21" s="386"/>
    </row>
    <row r="22" spans="1:29" ht="10.199999999999999" customHeight="1">
      <c r="A22" s="35"/>
      <c r="B22" s="418">
        <v>105</v>
      </c>
      <c r="C22" s="420"/>
      <c r="D22" s="421"/>
      <c r="E22" s="421"/>
      <c r="F22" s="421"/>
      <c r="G22" s="421"/>
      <c r="H22" s="421"/>
      <c r="I22" s="421"/>
      <c r="J22" s="421"/>
      <c r="K22" s="422"/>
      <c r="L22" s="14"/>
      <c r="M22" s="14"/>
      <c r="N22" s="14"/>
      <c r="O22" s="14"/>
      <c r="P22" s="418">
        <v>130</v>
      </c>
      <c r="Q22" s="420"/>
      <c r="R22" s="421"/>
      <c r="S22" s="421"/>
      <c r="T22" s="421"/>
      <c r="U22" s="421"/>
      <c r="V22" s="421"/>
      <c r="W22" s="421"/>
      <c r="X22" s="421"/>
      <c r="Y22" s="422"/>
      <c r="Z22" s="14"/>
      <c r="AA22" s="386"/>
    </row>
    <row r="23" spans="1:29" ht="10.199999999999999" customHeight="1">
      <c r="A23" s="35"/>
      <c r="B23" s="419"/>
      <c r="C23" s="423"/>
      <c r="D23" s="424"/>
      <c r="E23" s="424"/>
      <c r="F23" s="424"/>
      <c r="G23" s="424"/>
      <c r="H23" s="424"/>
      <c r="I23" s="424"/>
      <c r="J23" s="424"/>
      <c r="K23" s="425"/>
      <c r="L23" s="14"/>
      <c r="M23" s="14"/>
      <c r="N23" s="14"/>
      <c r="O23" s="14"/>
      <c r="P23" s="419"/>
      <c r="Q23" s="423"/>
      <c r="R23" s="424"/>
      <c r="S23" s="424"/>
      <c r="T23" s="424"/>
      <c r="U23" s="424"/>
      <c r="V23" s="424"/>
      <c r="W23" s="424"/>
      <c r="X23" s="424"/>
      <c r="Y23" s="425"/>
      <c r="Z23" s="14"/>
      <c r="AA23" s="386"/>
    </row>
    <row r="24" spans="1:29" ht="10.199999999999999" customHeight="1">
      <c r="A24" s="35"/>
      <c r="B24" s="418">
        <v>106</v>
      </c>
      <c r="C24" s="420"/>
      <c r="D24" s="421"/>
      <c r="E24" s="421"/>
      <c r="F24" s="421"/>
      <c r="G24" s="421"/>
      <c r="H24" s="421"/>
      <c r="I24" s="421"/>
      <c r="J24" s="421"/>
      <c r="K24" s="422"/>
      <c r="L24" s="14"/>
      <c r="M24" s="14"/>
      <c r="N24" s="14"/>
      <c r="O24" s="14"/>
      <c r="P24" s="418">
        <v>131</v>
      </c>
      <c r="Q24" s="420"/>
      <c r="R24" s="421"/>
      <c r="S24" s="421"/>
      <c r="T24" s="421"/>
      <c r="U24" s="421"/>
      <c r="V24" s="421"/>
      <c r="W24" s="421"/>
      <c r="X24" s="421"/>
      <c r="Y24" s="422"/>
      <c r="Z24" s="14"/>
      <c r="AA24" s="386"/>
    </row>
    <row r="25" spans="1:29" ht="10.199999999999999" customHeight="1">
      <c r="A25" s="35"/>
      <c r="B25" s="419"/>
      <c r="C25" s="423"/>
      <c r="D25" s="424"/>
      <c r="E25" s="424"/>
      <c r="F25" s="424"/>
      <c r="G25" s="424"/>
      <c r="H25" s="424"/>
      <c r="I25" s="424"/>
      <c r="J25" s="424"/>
      <c r="K25" s="425"/>
      <c r="L25" s="14"/>
      <c r="M25" s="14"/>
      <c r="N25" s="14"/>
      <c r="O25" s="14"/>
      <c r="P25" s="419"/>
      <c r="Q25" s="423"/>
      <c r="R25" s="424"/>
      <c r="S25" s="424"/>
      <c r="T25" s="424"/>
      <c r="U25" s="424"/>
      <c r="V25" s="424"/>
      <c r="W25" s="424"/>
      <c r="X25" s="424"/>
      <c r="Y25" s="425"/>
      <c r="Z25" s="14"/>
      <c r="AA25" s="386"/>
    </row>
    <row r="26" spans="1:29" ht="10.199999999999999" customHeight="1">
      <c r="A26" s="35"/>
      <c r="B26" s="418">
        <v>107</v>
      </c>
      <c r="C26" s="420"/>
      <c r="D26" s="421"/>
      <c r="E26" s="421"/>
      <c r="F26" s="421"/>
      <c r="G26" s="421"/>
      <c r="H26" s="421"/>
      <c r="I26" s="421"/>
      <c r="J26" s="421"/>
      <c r="K26" s="422"/>
      <c r="L26" s="14"/>
      <c r="M26" s="14"/>
      <c r="N26" s="14"/>
      <c r="O26" s="14"/>
      <c r="P26" s="418">
        <v>132</v>
      </c>
      <c r="Q26" s="420"/>
      <c r="R26" s="421"/>
      <c r="S26" s="421"/>
      <c r="T26" s="421"/>
      <c r="U26" s="421"/>
      <c r="V26" s="421"/>
      <c r="W26" s="421"/>
      <c r="X26" s="421"/>
      <c r="Y26" s="422"/>
      <c r="Z26" s="14"/>
      <c r="AA26" s="386"/>
    </row>
    <row r="27" spans="1:29" ht="10.199999999999999" customHeight="1">
      <c r="A27" s="35"/>
      <c r="B27" s="419"/>
      <c r="C27" s="423"/>
      <c r="D27" s="424"/>
      <c r="E27" s="424"/>
      <c r="F27" s="424"/>
      <c r="G27" s="424"/>
      <c r="H27" s="424"/>
      <c r="I27" s="424"/>
      <c r="J27" s="424"/>
      <c r="K27" s="425"/>
      <c r="L27" s="14"/>
      <c r="M27" s="14"/>
      <c r="N27" s="14"/>
      <c r="O27" s="14"/>
      <c r="P27" s="419"/>
      <c r="Q27" s="423"/>
      <c r="R27" s="424"/>
      <c r="S27" s="424"/>
      <c r="T27" s="424"/>
      <c r="U27" s="424"/>
      <c r="V27" s="424"/>
      <c r="W27" s="424"/>
      <c r="X27" s="424"/>
      <c r="Y27" s="425"/>
      <c r="Z27" s="14"/>
      <c r="AA27" s="386"/>
    </row>
    <row r="28" spans="1:29" ht="10.199999999999999" customHeight="1">
      <c r="A28" s="35"/>
      <c r="B28" s="418">
        <v>108</v>
      </c>
      <c r="C28" s="420"/>
      <c r="D28" s="421"/>
      <c r="E28" s="421"/>
      <c r="F28" s="421"/>
      <c r="G28" s="421"/>
      <c r="H28" s="421"/>
      <c r="I28" s="421"/>
      <c r="J28" s="421"/>
      <c r="K28" s="422"/>
      <c r="L28" s="14"/>
      <c r="M28" s="14"/>
      <c r="N28" s="14"/>
      <c r="O28" s="14"/>
      <c r="P28" s="418">
        <v>133</v>
      </c>
      <c r="Q28" s="420"/>
      <c r="R28" s="421"/>
      <c r="S28" s="421"/>
      <c r="T28" s="421"/>
      <c r="U28" s="421"/>
      <c r="V28" s="421"/>
      <c r="W28" s="421"/>
      <c r="X28" s="421"/>
      <c r="Y28" s="422"/>
      <c r="Z28" s="14"/>
      <c r="AA28" s="386"/>
      <c r="AB28" s="17"/>
      <c r="AC28" s="17"/>
    </row>
    <row r="29" spans="1:29" ht="10.199999999999999" customHeight="1">
      <c r="A29" s="35"/>
      <c r="B29" s="419"/>
      <c r="C29" s="423"/>
      <c r="D29" s="424"/>
      <c r="E29" s="424"/>
      <c r="F29" s="424"/>
      <c r="G29" s="424"/>
      <c r="H29" s="424"/>
      <c r="I29" s="424"/>
      <c r="J29" s="424"/>
      <c r="K29" s="425"/>
      <c r="L29" s="14"/>
      <c r="M29" s="14"/>
      <c r="N29" s="14"/>
      <c r="O29" s="14"/>
      <c r="P29" s="419"/>
      <c r="Q29" s="423"/>
      <c r="R29" s="424"/>
      <c r="S29" s="424"/>
      <c r="T29" s="424"/>
      <c r="U29" s="424"/>
      <c r="V29" s="424"/>
      <c r="W29" s="424"/>
      <c r="X29" s="424"/>
      <c r="Y29" s="425"/>
      <c r="Z29" s="14"/>
      <c r="AA29" s="386"/>
    </row>
    <row r="30" spans="1:29" ht="10.199999999999999" customHeight="1">
      <c r="A30" s="35"/>
      <c r="B30" s="418">
        <v>109</v>
      </c>
      <c r="C30" s="420"/>
      <c r="D30" s="421"/>
      <c r="E30" s="421"/>
      <c r="F30" s="421"/>
      <c r="G30" s="421"/>
      <c r="H30" s="421"/>
      <c r="I30" s="421"/>
      <c r="J30" s="421"/>
      <c r="K30" s="422"/>
      <c r="L30" s="14"/>
      <c r="M30" s="14"/>
      <c r="N30" s="14"/>
      <c r="O30" s="14"/>
      <c r="P30" s="418">
        <v>134</v>
      </c>
      <c r="Q30" s="420"/>
      <c r="R30" s="421"/>
      <c r="S30" s="421"/>
      <c r="T30" s="421"/>
      <c r="U30" s="421"/>
      <c r="V30" s="421"/>
      <c r="W30" s="421"/>
      <c r="X30" s="421"/>
      <c r="Y30" s="422"/>
      <c r="Z30" s="14"/>
      <c r="AA30" s="386"/>
    </row>
    <row r="31" spans="1:29" ht="10.199999999999999" customHeight="1">
      <c r="A31" s="35"/>
      <c r="B31" s="419"/>
      <c r="C31" s="423"/>
      <c r="D31" s="424"/>
      <c r="E31" s="424"/>
      <c r="F31" s="424"/>
      <c r="G31" s="424"/>
      <c r="H31" s="424"/>
      <c r="I31" s="424"/>
      <c r="J31" s="424"/>
      <c r="K31" s="425"/>
      <c r="L31" s="14"/>
      <c r="M31" s="14"/>
      <c r="N31" s="14"/>
      <c r="O31" s="14"/>
      <c r="P31" s="419"/>
      <c r="Q31" s="423"/>
      <c r="R31" s="424"/>
      <c r="S31" s="424"/>
      <c r="T31" s="424"/>
      <c r="U31" s="424"/>
      <c r="V31" s="424"/>
      <c r="W31" s="424"/>
      <c r="X31" s="424"/>
      <c r="Y31" s="425"/>
      <c r="Z31" s="14"/>
      <c r="AA31" s="386"/>
    </row>
    <row r="32" spans="1:29" ht="10.199999999999999" customHeight="1">
      <c r="A32" s="35"/>
      <c r="B32" s="418">
        <v>110</v>
      </c>
      <c r="C32" s="420"/>
      <c r="D32" s="421"/>
      <c r="E32" s="421"/>
      <c r="F32" s="421"/>
      <c r="G32" s="421"/>
      <c r="H32" s="421"/>
      <c r="I32" s="421"/>
      <c r="J32" s="421"/>
      <c r="K32" s="422"/>
      <c r="L32" s="14"/>
      <c r="M32" s="14"/>
      <c r="N32" s="14"/>
      <c r="O32" s="14"/>
      <c r="P32" s="418">
        <v>135</v>
      </c>
      <c r="Q32" s="420"/>
      <c r="R32" s="421"/>
      <c r="S32" s="421"/>
      <c r="T32" s="421"/>
      <c r="U32" s="421"/>
      <c r="V32" s="421"/>
      <c r="W32" s="421"/>
      <c r="X32" s="421"/>
      <c r="Y32" s="422"/>
      <c r="Z32" s="14"/>
      <c r="AA32" s="386"/>
    </row>
    <row r="33" spans="1:27" ht="10.199999999999999" customHeight="1">
      <c r="A33" s="35"/>
      <c r="B33" s="419"/>
      <c r="C33" s="423"/>
      <c r="D33" s="424"/>
      <c r="E33" s="424"/>
      <c r="F33" s="424"/>
      <c r="G33" s="424"/>
      <c r="H33" s="424"/>
      <c r="I33" s="424"/>
      <c r="J33" s="424"/>
      <c r="K33" s="425"/>
      <c r="L33" s="14"/>
      <c r="M33" s="14"/>
      <c r="N33" s="14"/>
      <c r="O33" s="14"/>
      <c r="P33" s="419"/>
      <c r="Q33" s="423"/>
      <c r="R33" s="424"/>
      <c r="S33" s="424"/>
      <c r="T33" s="424"/>
      <c r="U33" s="424"/>
      <c r="V33" s="424"/>
      <c r="W33" s="424"/>
      <c r="X33" s="424"/>
      <c r="Y33" s="425"/>
      <c r="Z33" s="14"/>
      <c r="AA33" s="386"/>
    </row>
    <row r="34" spans="1:27" ht="10.199999999999999" customHeight="1">
      <c r="A34" s="35"/>
      <c r="B34" s="418">
        <v>111</v>
      </c>
      <c r="C34" s="420"/>
      <c r="D34" s="421"/>
      <c r="E34" s="421"/>
      <c r="F34" s="421"/>
      <c r="G34" s="421"/>
      <c r="H34" s="421"/>
      <c r="I34" s="421"/>
      <c r="J34" s="421"/>
      <c r="K34" s="422"/>
      <c r="L34" s="14"/>
      <c r="M34" s="14"/>
      <c r="N34" s="14"/>
      <c r="O34" s="14"/>
      <c r="P34" s="418">
        <v>136</v>
      </c>
      <c r="Q34" s="420"/>
      <c r="R34" s="421"/>
      <c r="S34" s="421"/>
      <c r="T34" s="421"/>
      <c r="U34" s="421"/>
      <c r="V34" s="421"/>
      <c r="W34" s="421"/>
      <c r="X34" s="421"/>
      <c r="Y34" s="422"/>
      <c r="Z34" s="14"/>
      <c r="AA34" s="386"/>
    </row>
    <row r="35" spans="1:27" ht="10.199999999999999" customHeight="1">
      <c r="A35" s="35"/>
      <c r="B35" s="419"/>
      <c r="C35" s="423"/>
      <c r="D35" s="424"/>
      <c r="E35" s="424"/>
      <c r="F35" s="424"/>
      <c r="G35" s="424"/>
      <c r="H35" s="424"/>
      <c r="I35" s="424"/>
      <c r="J35" s="424"/>
      <c r="K35" s="425"/>
      <c r="L35" s="14"/>
      <c r="M35" s="14"/>
      <c r="N35" s="14"/>
      <c r="O35" s="14"/>
      <c r="P35" s="419"/>
      <c r="Q35" s="423"/>
      <c r="R35" s="424"/>
      <c r="S35" s="424"/>
      <c r="T35" s="424"/>
      <c r="U35" s="424"/>
      <c r="V35" s="424"/>
      <c r="W35" s="424"/>
      <c r="X35" s="424"/>
      <c r="Y35" s="425"/>
      <c r="Z35" s="14"/>
      <c r="AA35" s="386"/>
    </row>
    <row r="36" spans="1:27" ht="10.199999999999999" customHeight="1">
      <c r="A36" s="35"/>
      <c r="B36" s="418">
        <v>112</v>
      </c>
      <c r="C36" s="420"/>
      <c r="D36" s="421"/>
      <c r="E36" s="421"/>
      <c r="F36" s="421"/>
      <c r="G36" s="421"/>
      <c r="H36" s="421"/>
      <c r="I36" s="421"/>
      <c r="J36" s="421"/>
      <c r="K36" s="422"/>
      <c r="L36" s="14"/>
      <c r="M36" s="14"/>
      <c r="N36" s="14"/>
      <c r="O36" s="14"/>
      <c r="P36" s="418">
        <v>137</v>
      </c>
      <c r="Q36" s="420"/>
      <c r="R36" s="421"/>
      <c r="S36" s="421"/>
      <c r="T36" s="421"/>
      <c r="U36" s="421"/>
      <c r="V36" s="421"/>
      <c r="W36" s="421"/>
      <c r="X36" s="421"/>
      <c r="Y36" s="422"/>
      <c r="Z36" s="14"/>
      <c r="AA36" s="386"/>
    </row>
    <row r="37" spans="1:27" ht="10.199999999999999" customHeight="1">
      <c r="A37" s="35"/>
      <c r="B37" s="419"/>
      <c r="C37" s="423"/>
      <c r="D37" s="424"/>
      <c r="E37" s="424"/>
      <c r="F37" s="424"/>
      <c r="G37" s="424"/>
      <c r="H37" s="424"/>
      <c r="I37" s="424"/>
      <c r="J37" s="424"/>
      <c r="K37" s="425"/>
      <c r="L37" s="14"/>
      <c r="M37" s="14"/>
      <c r="N37" s="14"/>
      <c r="O37" s="14"/>
      <c r="P37" s="419"/>
      <c r="Q37" s="423"/>
      <c r="R37" s="424"/>
      <c r="S37" s="424"/>
      <c r="T37" s="424"/>
      <c r="U37" s="424"/>
      <c r="V37" s="424"/>
      <c r="W37" s="424"/>
      <c r="X37" s="424"/>
      <c r="Y37" s="425"/>
      <c r="Z37" s="14"/>
      <c r="AA37" s="386"/>
    </row>
    <row r="38" spans="1:27" ht="10.199999999999999" customHeight="1">
      <c r="A38" s="35"/>
      <c r="B38" s="418">
        <v>113</v>
      </c>
      <c r="C38" s="420"/>
      <c r="D38" s="421"/>
      <c r="E38" s="421"/>
      <c r="F38" s="421"/>
      <c r="G38" s="421"/>
      <c r="H38" s="421"/>
      <c r="I38" s="421"/>
      <c r="J38" s="421"/>
      <c r="K38" s="422"/>
      <c r="L38" s="14"/>
      <c r="M38" s="14"/>
      <c r="N38" s="14"/>
      <c r="O38" s="14"/>
      <c r="P38" s="418">
        <v>138</v>
      </c>
      <c r="Q38" s="420"/>
      <c r="R38" s="421"/>
      <c r="S38" s="421"/>
      <c r="T38" s="421"/>
      <c r="U38" s="421"/>
      <c r="V38" s="421"/>
      <c r="W38" s="421"/>
      <c r="X38" s="421"/>
      <c r="Y38" s="422"/>
      <c r="Z38" s="14"/>
      <c r="AA38" s="386"/>
    </row>
    <row r="39" spans="1:27" ht="10.199999999999999" customHeight="1">
      <c r="A39" s="35"/>
      <c r="B39" s="419"/>
      <c r="C39" s="423"/>
      <c r="D39" s="424"/>
      <c r="E39" s="424"/>
      <c r="F39" s="424"/>
      <c r="G39" s="424"/>
      <c r="H39" s="424"/>
      <c r="I39" s="424"/>
      <c r="J39" s="424"/>
      <c r="K39" s="425"/>
      <c r="L39" s="14"/>
      <c r="M39" s="14"/>
      <c r="N39" s="14"/>
      <c r="O39" s="14"/>
      <c r="P39" s="419"/>
      <c r="Q39" s="423"/>
      <c r="R39" s="424"/>
      <c r="S39" s="424"/>
      <c r="T39" s="424"/>
      <c r="U39" s="424"/>
      <c r="V39" s="424"/>
      <c r="W39" s="424"/>
      <c r="X39" s="424"/>
      <c r="Y39" s="425"/>
      <c r="Z39" s="14"/>
      <c r="AA39" s="386"/>
    </row>
    <row r="40" spans="1:27" ht="10.199999999999999" customHeight="1">
      <c r="A40" s="35"/>
      <c r="B40" s="418">
        <v>114</v>
      </c>
      <c r="C40" s="420"/>
      <c r="D40" s="421"/>
      <c r="E40" s="421"/>
      <c r="F40" s="421"/>
      <c r="G40" s="421"/>
      <c r="H40" s="421"/>
      <c r="I40" s="421"/>
      <c r="J40" s="421"/>
      <c r="K40" s="422"/>
      <c r="L40" s="14"/>
      <c r="M40" s="14"/>
      <c r="N40" s="14"/>
      <c r="O40" s="14"/>
      <c r="P40" s="418">
        <v>139</v>
      </c>
      <c r="Q40" s="420"/>
      <c r="R40" s="421"/>
      <c r="S40" s="421"/>
      <c r="T40" s="421"/>
      <c r="U40" s="421"/>
      <c r="V40" s="421"/>
      <c r="W40" s="421"/>
      <c r="X40" s="421"/>
      <c r="Y40" s="422"/>
      <c r="Z40" s="14"/>
      <c r="AA40" s="386"/>
    </row>
    <row r="41" spans="1:27" ht="10.199999999999999" customHeight="1">
      <c r="A41" s="35"/>
      <c r="B41" s="419"/>
      <c r="C41" s="423"/>
      <c r="D41" s="424"/>
      <c r="E41" s="424"/>
      <c r="F41" s="424"/>
      <c r="G41" s="424"/>
      <c r="H41" s="424"/>
      <c r="I41" s="424"/>
      <c r="J41" s="424"/>
      <c r="K41" s="425"/>
      <c r="L41" s="14"/>
      <c r="M41" s="14"/>
      <c r="N41" s="14"/>
      <c r="O41" s="14"/>
      <c r="P41" s="419"/>
      <c r="Q41" s="423"/>
      <c r="R41" s="424"/>
      <c r="S41" s="424"/>
      <c r="T41" s="424"/>
      <c r="U41" s="424"/>
      <c r="V41" s="424"/>
      <c r="W41" s="424"/>
      <c r="X41" s="424"/>
      <c r="Y41" s="425"/>
      <c r="Z41" s="14"/>
      <c r="AA41" s="386"/>
    </row>
    <row r="42" spans="1:27" ht="10.199999999999999" customHeight="1">
      <c r="A42" s="35"/>
      <c r="B42" s="418">
        <v>115</v>
      </c>
      <c r="C42" s="420"/>
      <c r="D42" s="421"/>
      <c r="E42" s="421"/>
      <c r="F42" s="421"/>
      <c r="G42" s="421"/>
      <c r="H42" s="421"/>
      <c r="I42" s="421"/>
      <c r="J42" s="421"/>
      <c r="K42" s="422"/>
      <c r="L42" s="14"/>
      <c r="M42" s="14"/>
      <c r="N42" s="14"/>
      <c r="O42" s="14"/>
      <c r="P42" s="418">
        <v>140</v>
      </c>
      <c r="Q42" s="420"/>
      <c r="R42" s="421"/>
      <c r="S42" s="421"/>
      <c r="T42" s="421"/>
      <c r="U42" s="421"/>
      <c r="V42" s="421"/>
      <c r="W42" s="421"/>
      <c r="X42" s="421"/>
      <c r="Y42" s="422"/>
      <c r="Z42" s="14"/>
      <c r="AA42" s="386"/>
    </row>
    <row r="43" spans="1:27" ht="10.199999999999999" customHeight="1">
      <c r="A43" s="35"/>
      <c r="B43" s="419"/>
      <c r="C43" s="423"/>
      <c r="D43" s="424"/>
      <c r="E43" s="424"/>
      <c r="F43" s="424"/>
      <c r="G43" s="424"/>
      <c r="H43" s="424"/>
      <c r="I43" s="424"/>
      <c r="J43" s="424"/>
      <c r="K43" s="425"/>
      <c r="L43" s="14"/>
      <c r="M43" s="14"/>
      <c r="N43" s="14"/>
      <c r="O43" s="14"/>
      <c r="P43" s="419"/>
      <c r="Q43" s="423"/>
      <c r="R43" s="424"/>
      <c r="S43" s="424"/>
      <c r="T43" s="424"/>
      <c r="U43" s="424"/>
      <c r="V43" s="424"/>
      <c r="W43" s="424"/>
      <c r="X43" s="424"/>
      <c r="Y43" s="425"/>
      <c r="Z43" s="14"/>
      <c r="AA43" s="386"/>
    </row>
    <row r="44" spans="1:27" ht="10.199999999999999" customHeight="1">
      <c r="A44" s="35"/>
      <c r="B44" s="418">
        <v>116</v>
      </c>
      <c r="C44" s="420"/>
      <c r="D44" s="421"/>
      <c r="E44" s="421"/>
      <c r="F44" s="421"/>
      <c r="G44" s="421"/>
      <c r="H44" s="421"/>
      <c r="I44" s="421"/>
      <c r="J44" s="421"/>
      <c r="K44" s="422"/>
      <c r="L44" s="14"/>
      <c r="M44" s="14"/>
      <c r="N44" s="14"/>
      <c r="O44" s="14"/>
      <c r="P44" s="418">
        <v>141</v>
      </c>
      <c r="Q44" s="420"/>
      <c r="R44" s="421"/>
      <c r="S44" s="421"/>
      <c r="T44" s="421"/>
      <c r="U44" s="421"/>
      <c r="V44" s="421"/>
      <c r="W44" s="421"/>
      <c r="X44" s="421"/>
      <c r="Y44" s="422"/>
      <c r="Z44" s="14"/>
      <c r="AA44" s="386"/>
    </row>
    <row r="45" spans="1:27" ht="10.199999999999999" customHeight="1">
      <c r="A45" s="35"/>
      <c r="B45" s="419"/>
      <c r="C45" s="423"/>
      <c r="D45" s="424"/>
      <c r="E45" s="424"/>
      <c r="F45" s="424"/>
      <c r="G45" s="424"/>
      <c r="H45" s="424"/>
      <c r="I45" s="424"/>
      <c r="J45" s="424"/>
      <c r="K45" s="425"/>
      <c r="L45" s="14"/>
      <c r="M45" s="14"/>
      <c r="N45" s="14"/>
      <c r="O45" s="14"/>
      <c r="P45" s="419"/>
      <c r="Q45" s="423"/>
      <c r="R45" s="424"/>
      <c r="S45" s="424"/>
      <c r="T45" s="424"/>
      <c r="U45" s="424"/>
      <c r="V45" s="424"/>
      <c r="W45" s="424"/>
      <c r="X45" s="424"/>
      <c r="Y45" s="425"/>
      <c r="Z45" s="14"/>
      <c r="AA45" s="386"/>
    </row>
    <row r="46" spans="1:27" ht="10.199999999999999" customHeight="1">
      <c r="A46" s="35"/>
      <c r="B46" s="418">
        <v>117</v>
      </c>
      <c r="C46" s="420"/>
      <c r="D46" s="421"/>
      <c r="E46" s="421"/>
      <c r="F46" s="421"/>
      <c r="G46" s="421"/>
      <c r="H46" s="421"/>
      <c r="I46" s="421"/>
      <c r="J46" s="421"/>
      <c r="K46" s="422"/>
      <c r="L46" s="14"/>
      <c r="M46" s="14"/>
      <c r="N46" s="14"/>
      <c r="O46" s="14"/>
      <c r="P46" s="418">
        <v>142</v>
      </c>
      <c r="Q46" s="420"/>
      <c r="R46" s="421"/>
      <c r="S46" s="421"/>
      <c r="T46" s="421"/>
      <c r="U46" s="421"/>
      <c r="V46" s="421"/>
      <c r="W46" s="421"/>
      <c r="X46" s="421"/>
      <c r="Y46" s="422"/>
      <c r="Z46" s="14"/>
      <c r="AA46" s="386"/>
    </row>
    <row r="47" spans="1:27" ht="10.199999999999999" customHeight="1">
      <c r="A47" s="35"/>
      <c r="B47" s="419"/>
      <c r="C47" s="423"/>
      <c r="D47" s="424"/>
      <c r="E47" s="424"/>
      <c r="F47" s="424"/>
      <c r="G47" s="424"/>
      <c r="H47" s="424"/>
      <c r="I47" s="424"/>
      <c r="J47" s="424"/>
      <c r="K47" s="425"/>
      <c r="L47" s="14"/>
      <c r="M47" s="14"/>
      <c r="N47" s="14"/>
      <c r="O47" s="14"/>
      <c r="P47" s="419"/>
      <c r="Q47" s="423"/>
      <c r="R47" s="424"/>
      <c r="S47" s="424"/>
      <c r="T47" s="424"/>
      <c r="U47" s="424"/>
      <c r="V47" s="424"/>
      <c r="W47" s="424"/>
      <c r="X47" s="424"/>
      <c r="Y47" s="425"/>
      <c r="Z47" s="14"/>
      <c r="AA47" s="386"/>
    </row>
    <row r="48" spans="1:27" ht="10.199999999999999" customHeight="1">
      <c r="A48" s="35"/>
      <c r="B48" s="418">
        <v>118</v>
      </c>
      <c r="C48" s="420"/>
      <c r="D48" s="421"/>
      <c r="E48" s="421"/>
      <c r="F48" s="421"/>
      <c r="G48" s="421"/>
      <c r="H48" s="421"/>
      <c r="I48" s="421"/>
      <c r="J48" s="421"/>
      <c r="K48" s="422"/>
      <c r="L48" s="14"/>
      <c r="M48" s="14"/>
      <c r="N48" s="14"/>
      <c r="O48" s="14"/>
      <c r="P48" s="418">
        <v>143</v>
      </c>
      <c r="Q48" s="420"/>
      <c r="R48" s="421"/>
      <c r="S48" s="421"/>
      <c r="T48" s="421"/>
      <c r="U48" s="421"/>
      <c r="V48" s="421"/>
      <c r="W48" s="421"/>
      <c r="X48" s="421"/>
      <c r="Y48" s="422"/>
      <c r="Z48" s="14"/>
      <c r="AA48" s="386"/>
    </row>
    <row r="49" spans="1:27" ht="10.199999999999999" customHeight="1">
      <c r="A49" s="35"/>
      <c r="B49" s="419"/>
      <c r="C49" s="423"/>
      <c r="D49" s="424"/>
      <c r="E49" s="424"/>
      <c r="F49" s="424"/>
      <c r="G49" s="424"/>
      <c r="H49" s="424"/>
      <c r="I49" s="424"/>
      <c r="J49" s="424"/>
      <c r="K49" s="425"/>
      <c r="L49" s="14"/>
      <c r="M49" s="14"/>
      <c r="N49" s="14"/>
      <c r="O49" s="14"/>
      <c r="P49" s="419"/>
      <c r="Q49" s="423"/>
      <c r="R49" s="424"/>
      <c r="S49" s="424"/>
      <c r="T49" s="424"/>
      <c r="U49" s="424"/>
      <c r="V49" s="424"/>
      <c r="W49" s="424"/>
      <c r="X49" s="424"/>
      <c r="Y49" s="425"/>
      <c r="Z49" s="14"/>
      <c r="AA49" s="386"/>
    </row>
    <row r="50" spans="1:27" ht="10.199999999999999" customHeight="1">
      <c r="A50" s="35"/>
      <c r="B50" s="418">
        <v>119</v>
      </c>
      <c r="C50" s="420"/>
      <c r="D50" s="421"/>
      <c r="E50" s="421"/>
      <c r="F50" s="421"/>
      <c r="G50" s="421"/>
      <c r="H50" s="421"/>
      <c r="I50" s="421"/>
      <c r="J50" s="421"/>
      <c r="K50" s="422"/>
      <c r="L50" s="14"/>
      <c r="M50" s="14"/>
      <c r="N50" s="14"/>
      <c r="O50" s="14"/>
      <c r="P50" s="418">
        <v>144</v>
      </c>
      <c r="Q50" s="420"/>
      <c r="R50" s="421"/>
      <c r="S50" s="421"/>
      <c r="T50" s="421"/>
      <c r="U50" s="421"/>
      <c r="V50" s="421"/>
      <c r="W50" s="421"/>
      <c r="X50" s="421"/>
      <c r="Y50" s="422"/>
      <c r="Z50" s="14"/>
      <c r="AA50" s="386"/>
    </row>
    <row r="51" spans="1:27" ht="10.199999999999999" customHeight="1">
      <c r="A51" s="35"/>
      <c r="B51" s="419"/>
      <c r="C51" s="423"/>
      <c r="D51" s="424"/>
      <c r="E51" s="424"/>
      <c r="F51" s="424"/>
      <c r="G51" s="424"/>
      <c r="H51" s="424"/>
      <c r="I51" s="424"/>
      <c r="J51" s="424"/>
      <c r="K51" s="425"/>
      <c r="L51" s="14"/>
      <c r="M51" s="14"/>
      <c r="N51" s="14"/>
      <c r="O51" s="14"/>
      <c r="P51" s="419"/>
      <c r="Q51" s="423"/>
      <c r="R51" s="424"/>
      <c r="S51" s="424"/>
      <c r="T51" s="424"/>
      <c r="U51" s="424"/>
      <c r="V51" s="424"/>
      <c r="W51" s="424"/>
      <c r="X51" s="424"/>
      <c r="Y51" s="425"/>
      <c r="Z51" s="14"/>
      <c r="AA51" s="386"/>
    </row>
    <row r="52" spans="1:27" ht="10.199999999999999" customHeight="1">
      <c r="A52" s="35"/>
      <c r="B52" s="418">
        <v>120</v>
      </c>
      <c r="C52" s="420"/>
      <c r="D52" s="421"/>
      <c r="E52" s="421"/>
      <c r="F52" s="421"/>
      <c r="G52" s="421"/>
      <c r="H52" s="421"/>
      <c r="I52" s="421"/>
      <c r="J52" s="421"/>
      <c r="K52" s="422"/>
      <c r="L52" s="14"/>
      <c r="M52" s="14"/>
      <c r="N52" s="14"/>
      <c r="O52" s="14"/>
      <c r="P52" s="418">
        <v>145</v>
      </c>
      <c r="Q52" s="420"/>
      <c r="R52" s="421"/>
      <c r="S52" s="421"/>
      <c r="T52" s="421"/>
      <c r="U52" s="421"/>
      <c r="V52" s="421"/>
      <c r="W52" s="421"/>
      <c r="X52" s="421"/>
      <c r="Y52" s="422"/>
      <c r="Z52" s="14"/>
      <c r="AA52" s="386"/>
    </row>
    <row r="53" spans="1:27" ht="10.199999999999999" customHeight="1">
      <c r="A53" s="35"/>
      <c r="B53" s="419"/>
      <c r="C53" s="423"/>
      <c r="D53" s="424"/>
      <c r="E53" s="424"/>
      <c r="F53" s="424"/>
      <c r="G53" s="424"/>
      <c r="H53" s="424"/>
      <c r="I53" s="424"/>
      <c r="J53" s="424"/>
      <c r="K53" s="425"/>
      <c r="L53" s="14"/>
      <c r="M53" s="14"/>
      <c r="N53" s="14"/>
      <c r="O53" s="14"/>
      <c r="P53" s="419"/>
      <c r="Q53" s="423"/>
      <c r="R53" s="424"/>
      <c r="S53" s="424"/>
      <c r="T53" s="424"/>
      <c r="U53" s="424"/>
      <c r="V53" s="424"/>
      <c r="W53" s="424"/>
      <c r="X53" s="424"/>
      <c r="Y53" s="425"/>
      <c r="Z53" s="14"/>
      <c r="AA53" s="386"/>
    </row>
    <row r="54" spans="1:27" ht="10.199999999999999" customHeight="1">
      <c r="A54" s="35"/>
      <c r="B54" s="418">
        <v>121</v>
      </c>
      <c r="C54" s="420"/>
      <c r="D54" s="421"/>
      <c r="E54" s="421"/>
      <c r="F54" s="421"/>
      <c r="G54" s="421"/>
      <c r="H54" s="421"/>
      <c r="I54" s="421"/>
      <c r="J54" s="421"/>
      <c r="K54" s="422"/>
      <c r="L54" s="14"/>
      <c r="M54" s="14"/>
      <c r="N54" s="14"/>
      <c r="O54" s="14"/>
      <c r="P54" s="418">
        <v>146</v>
      </c>
      <c r="Q54" s="420"/>
      <c r="R54" s="421"/>
      <c r="S54" s="421"/>
      <c r="T54" s="421"/>
      <c r="U54" s="421"/>
      <c r="V54" s="421"/>
      <c r="W54" s="421"/>
      <c r="X54" s="421"/>
      <c r="Y54" s="422"/>
      <c r="Z54" s="14"/>
      <c r="AA54" s="386"/>
    </row>
    <row r="55" spans="1:27" ht="10.199999999999999" customHeight="1">
      <c r="A55" s="35"/>
      <c r="B55" s="419"/>
      <c r="C55" s="423"/>
      <c r="D55" s="424"/>
      <c r="E55" s="424"/>
      <c r="F55" s="424"/>
      <c r="G55" s="424"/>
      <c r="H55" s="424"/>
      <c r="I55" s="424"/>
      <c r="J55" s="424"/>
      <c r="K55" s="425"/>
      <c r="L55" s="14"/>
      <c r="M55" s="14"/>
      <c r="N55" s="14"/>
      <c r="O55" s="14"/>
      <c r="P55" s="419"/>
      <c r="Q55" s="423"/>
      <c r="R55" s="424"/>
      <c r="S55" s="424"/>
      <c r="T55" s="424"/>
      <c r="U55" s="424"/>
      <c r="V55" s="424"/>
      <c r="W55" s="424"/>
      <c r="X55" s="424"/>
      <c r="Y55" s="425"/>
      <c r="Z55" s="14"/>
      <c r="AA55" s="386"/>
    </row>
    <row r="56" spans="1:27" ht="10.199999999999999" customHeight="1">
      <c r="A56" s="35"/>
      <c r="B56" s="418">
        <v>122</v>
      </c>
      <c r="C56" s="420"/>
      <c r="D56" s="421"/>
      <c r="E56" s="421"/>
      <c r="F56" s="421"/>
      <c r="G56" s="421"/>
      <c r="H56" s="421"/>
      <c r="I56" s="421"/>
      <c r="J56" s="421"/>
      <c r="K56" s="422"/>
      <c r="L56" s="14"/>
      <c r="M56" s="14"/>
      <c r="N56" s="14"/>
      <c r="O56" s="14"/>
      <c r="P56" s="418">
        <v>147</v>
      </c>
      <c r="Q56" s="420"/>
      <c r="R56" s="421"/>
      <c r="S56" s="421"/>
      <c r="T56" s="421"/>
      <c r="U56" s="421"/>
      <c r="V56" s="421"/>
      <c r="W56" s="421"/>
      <c r="X56" s="421"/>
      <c r="Y56" s="422"/>
      <c r="Z56" s="14"/>
      <c r="AA56" s="386"/>
    </row>
    <row r="57" spans="1:27" ht="10.199999999999999" customHeight="1">
      <c r="A57" s="35"/>
      <c r="B57" s="419"/>
      <c r="C57" s="423"/>
      <c r="D57" s="424"/>
      <c r="E57" s="424"/>
      <c r="F57" s="424"/>
      <c r="G57" s="424"/>
      <c r="H57" s="424"/>
      <c r="I57" s="424"/>
      <c r="J57" s="424"/>
      <c r="K57" s="425"/>
      <c r="L57" s="14"/>
      <c r="M57" s="14"/>
      <c r="N57" s="14"/>
      <c r="O57" s="14"/>
      <c r="P57" s="419"/>
      <c r="Q57" s="423"/>
      <c r="R57" s="424"/>
      <c r="S57" s="424"/>
      <c r="T57" s="424"/>
      <c r="U57" s="424"/>
      <c r="V57" s="424"/>
      <c r="W57" s="424"/>
      <c r="X57" s="424"/>
      <c r="Y57" s="425"/>
      <c r="Z57" s="14"/>
      <c r="AA57" s="386"/>
    </row>
    <row r="58" spans="1:27" ht="10.199999999999999" customHeight="1">
      <c r="A58" s="35"/>
      <c r="B58" s="418">
        <v>123</v>
      </c>
      <c r="C58" s="420"/>
      <c r="D58" s="421"/>
      <c r="E58" s="421"/>
      <c r="F58" s="421"/>
      <c r="G58" s="421"/>
      <c r="H58" s="421"/>
      <c r="I58" s="421"/>
      <c r="J58" s="421"/>
      <c r="K58" s="422"/>
      <c r="L58" s="14"/>
      <c r="M58" s="14"/>
      <c r="N58" s="14"/>
      <c r="O58" s="14"/>
      <c r="P58" s="418">
        <v>148</v>
      </c>
      <c r="Q58" s="420"/>
      <c r="R58" s="421"/>
      <c r="S58" s="421"/>
      <c r="T58" s="421"/>
      <c r="U58" s="421"/>
      <c r="V58" s="421"/>
      <c r="W58" s="421"/>
      <c r="X58" s="421"/>
      <c r="Y58" s="422"/>
      <c r="Z58" s="14"/>
      <c r="AA58" s="386"/>
    </row>
    <row r="59" spans="1:27" ht="10.199999999999999" customHeight="1">
      <c r="A59" s="35"/>
      <c r="B59" s="419"/>
      <c r="C59" s="423"/>
      <c r="D59" s="424"/>
      <c r="E59" s="424"/>
      <c r="F59" s="424"/>
      <c r="G59" s="424"/>
      <c r="H59" s="424"/>
      <c r="I59" s="424"/>
      <c r="J59" s="424"/>
      <c r="K59" s="425"/>
      <c r="L59" s="14"/>
      <c r="M59" s="14"/>
      <c r="N59" s="14"/>
      <c r="O59" s="14"/>
      <c r="P59" s="419"/>
      <c r="Q59" s="423"/>
      <c r="R59" s="424"/>
      <c r="S59" s="424"/>
      <c r="T59" s="424"/>
      <c r="U59" s="424"/>
      <c r="V59" s="424"/>
      <c r="W59" s="424"/>
      <c r="X59" s="424"/>
      <c r="Y59" s="425"/>
      <c r="Z59" s="14"/>
      <c r="AA59" s="386"/>
    </row>
    <row r="60" spans="1:27" ht="10.199999999999999" customHeight="1">
      <c r="A60" s="35"/>
      <c r="B60" s="418">
        <v>124</v>
      </c>
      <c r="C60" s="420"/>
      <c r="D60" s="421"/>
      <c r="E60" s="421"/>
      <c r="F60" s="421"/>
      <c r="G60" s="421"/>
      <c r="H60" s="421"/>
      <c r="I60" s="421"/>
      <c r="J60" s="421"/>
      <c r="K60" s="422"/>
      <c r="L60" s="14"/>
      <c r="M60" s="14"/>
      <c r="N60" s="14"/>
      <c r="O60" s="14"/>
      <c r="P60" s="418">
        <v>149</v>
      </c>
      <c r="Q60" s="420"/>
      <c r="R60" s="421"/>
      <c r="S60" s="421"/>
      <c r="T60" s="421"/>
      <c r="U60" s="421"/>
      <c r="V60" s="421"/>
      <c r="W60" s="421"/>
      <c r="X60" s="421"/>
      <c r="Y60" s="422"/>
      <c r="Z60" s="14"/>
      <c r="AA60" s="386"/>
    </row>
    <row r="61" spans="1:27" ht="10.199999999999999" customHeight="1">
      <c r="A61" s="35"/>
      <c r="B61" s="419"/>
      <c r="C61" s="423"/>
      <c r="D61" s="424"/>
      <c r="E61" s="424"/>
      <c r="F61" s="424"/>
      <c r="G61" s="424"/>
      <c r="H61" s="424"/>
      <c r="I61" s="424"/>
      <c r="J61" s="424"/>
      <c r="K61" s="425"/>
      <c r="L61" s="14"/>
      <c r="M61" s="14"/>
      <c r="N61" s="14"/>
      <c r="O61" s="14"/>
      <c r="P61" s="419"/>
      <c r="Q61" s="423"/>
      <c r="R61" s="424"/>
      <c r="S61" s="424"/>
      <c r="T61" s="424"/>
      <c r="U61" s="424"/>
      <c r="V61" s="424"/>
      <c r="W61" s="424"/>
      <c r="X61" s="424"/>
      <c r="Y61" s="425"/>
      <c r="Z61" s="14"/>
      <c r="AA61" s="386"/>
    </row>
    <row r="62" spans="1:27" ht="10.199999999999999" customHeight="1">
      <c r="A62" s="35"/>
      <c r="B62" s="418">
        <v>125</v>
      </c>
      <c r="C62" s="420"/>
      <c r="D62" s="421"/>
      <c r="E62" s="421"/>
      <c r="F62" s="421"/>
      <c r="G62" s="421"/>
      <c r="H62" s="421"/>
      <c r="I62" s="421"/>
      <c r="J62" s="421"/>
      <c r="K62" s="422"/>
      <c r="L62" s="14"/>
      <c r="M62" s="14"/>
      <c r="N62" s="14"/>
      <c r="O62" s="14"/>
      <c r="P62" s="418">
        <v>150</v>
      </c>
      <c r="Q62" s="420"/>
      <c r="R62" s="421"/>
      <c r="S62" s="421"/>
      <c r="T62" s="421"/>
      <c r="U62" s="421"/>
      <c r="V62" s="421"/>
      <c r="W62" s="421"/>
      <c r="X62" s="421"/>
      <c r="Y62" s="422"/>
      <c r="Z62" s="14"/>
      <c r="AA62" s="386"/>
    </row>
    <row r="63" spans="1:27" ht="10.199999999999999" customHeight="1">
      <c r="A63" s="35"/>
      <c r="B63" s="419"/>
      <c r="C63" s="423"/>
      <c r="D63" s="424"/>
      <c r="E63" s="424"/>
      <c r="F63" s="424"/>
      <c r="G63" s="424"/>
      <c r="H63" s="424"/>
      <c r="I63" s="424"/>
      <c r="J63" s="424"/>
      <c r="K63" s="425"/>
      <c r="L63" s="14"/>
      <c r="M63" s="14"/>
      <c r="N63" s="14"/>
      <c r="O63" s="14"/>
      <c r="P63" s="419"/>
      <c r="Q63" s="423"/>
      <c r="R63" s="424"/>
      <c r="S63" s="424"/>
      <c r="T63" s="424"/>
      <c r="U63" s="424"/>
      <c r="V63" s="424"/>
      <c r="W63" s="424"/>
      <c r="X63" s="424"/>
      <c r="Y63" s="425"/>
      <c r="Z63" s="14"/>
      <c r="AA63" s="386"/>
    </row>
    <row r="64" spans="1:27" ht="10.199999999999999" customHeight="1">
      <c r="A64" s="35"/>
      <c r="B64" s="418">
        <v>126</v>
      </c>
      <c r="C64" s="420"/>
      <c r="D64" s="421"/>
      <c r="E64" s="421"/>
      <c r="F64" s="421"/>
      <c r="G64" s="421"/>
      <c r="H64" s="421"/>
      <c r="I64" s="421"/>
      <c r="J64" s="421"/>
      <c r="K64" s="422"/>
      <c r="L64" s="14"/>
      <c r="M64" s="14"/>
      <c r="N64" s="14"/>
      <c r="O64" s="14"/>
      <c r="P64" s="418">
        <v>151</v>
      </c>
      <c r="Q64" s="420"/>
      <c r="R64" s="421"/>
      <c r="S64" s="421"/>
      <c r="T64" s="421"/>
      <c r="U64" s="421"/>
      <c r="V64" s="421"/>
      <c r="W64" s="421"/>
      <c r="X64" s="421"/>
      <c r="Y64" s="422"/>
      <c r="Z64" s="14"/>
      <c r="AA64" s="386"/>
    </row>
    <row r="65" spans="1:30" ht="10.199999999999999" customHeight="1">
      <c r="A65" s="35"/>
      <c r="B65" s="419"/>
      <c r="C65" s="423"/>
      <c r="D65" s="424"/>
      <c r="E65" s="424"/>
      <c r="F65" s="424"/>
      <c r="G65" s="424"/>
      <c r="H65" s="424"/>
      <c r="I65" s="424"/>
      <c r="J65" s="424"/>
      <c r="K65" s="425"/>
      <c r="L65" s="14"/>
      <c r="M65" s="14"/>
      <c r="N65" s="14"/>
      <c r="O65" s="14"/>
      <c r="P65" s="419"/>
      <c r="Q65" s="423"/>
      <c r="R65" s="424"/>
      <c r="S65" s="424"/>
      <c r="T65" s="424"/>
      <c r="U65" s="424"/>
      <c r="V65" s="424"/>
      <c r="W65" s="424"/>
      <c r="X65" s="424"/>
      <c r="Y65" s="425"/>
      <c r="Z65" s="14"/>
      <c r="AA65" s="386"/>
    </row>
    <row r="66" spans="1:30" ht="10.199999999999999" customHeight="1">
      <c r="P66" s="470"/>
      <c r="Q66" s="472"/>
      <c r="R66" s="472"/>
      <c r="S66" s="472"/>
      <c r="T66" s="472"/>
      <c r="U66" s="472"/>
      <c r="V66" s="472"/>
      <c r="W66" s="472"/>
      <c r="X66" s="472"/>
      <c r="Y66" s="472"/>
      <c r="AA66" s="386"/>
    </row>
    <row r="67" spans="1:30" ht="10.199999999999999" customHeight="1">
      <c r="P67" s="471"/>
      <c r="Q67" s="473"/>
      <c r="R67" s="473"/>
      <c r="S67" s="473"/>
      <c r="T67" s="473"/>
      <c r="U67" s="473"/>
      <c r="V67" s="473"/>
      <c r="W67" s="473"/>
      <c r="X67" s="473"/>
      <c r="Y67" s="473"/>
      <c r="AA67" s="386"/>
    </row>
    <row r="68" spans="1:30" ht="10.199999999999999" customHeight="1">
      <c r="P68" s="87"/>
      <c r="AA68" s="386"/>
    </row>
    <row r="69" spans="1:30" ht="10.199999999999999" customHeight="1">
      <c r="AA69" s="386"/>
    </row>
    <row r="70" spans="1:30" ht="10.199999999999999" customHeight="1">
      <c r="P70" s="427" t="s">
        <v>19</v>
      </c>
      <c r="Q70" s="427"/>
      <c r="R70" s="427"/>
      <c r="S70" s="427"/>
      <c r="T70" s="427"/>
      <c r="U70" s="427"/>
      <c r="V70" s="427"/>
      <c r="W70" s="318"/>
      <c r="X70" s="428">
        <f>COUNTA(C16:C64)+COUNTA(Q16:Q64)+('Formular 2_2'!X70)</f>
        <v>0</v>
      </c>
      <c r="Y70" s="428"/>
      <c r="AA70" s="386"/>
    </row>
    <row r="71" spans="1:30" ht="10.199999999999999" customHeight="1">
      <c r="B71" s="28"/>
      <c r="N71" s="38"/>
      <c r="O71" s="38"/>
      <c r="P71" s="427"/>
      <c r="Q71" s="427"/>
      <c r="R71" s="427"/>
      <c r="S71" s="427"/>
      <c r="T71" s="427"/>
      <c r="U71" s="427"/>
      <c r="V71" s="427"/>
      <c r="W71" s="318"/>
      <c r="X71" s="428"/>
      <c r="Y71" s="428"/>
      <c r="AA71" s="386"/>
    </row>
    <row r="72" spans="1:30" ht="10.199999999999999" customHeight="1">
      <c r="N72" s="38"/>
      <c r="O72" s="38"/>
      <c r="AA72" s="386"/>
    </row>
    <row r="73" spans="1:30" ht="10.199999999999999" customHeight="1">
      <c r="AA73" s="386"/>
    </row>
    <row r="74" spans="1:30" ht="10.199999999999999" customHeight="1">
      <c r="B74" s="436" t="s">
        <v>20</v>
      </c>
      <c r="C74" s="318"/>
      <c r="D74" s="318"/>
      <c r="E74" s="318"/>
      <c r="F74" s="318"/>
      <c r="G74" s="318"/>
      <c r="H74" s="318"/>
      <c r="I74" s="318"/>
      <c r="J74" s="318"/>
      <c r="K74" s="53"/>
      <c r="L74" s="437" t="str">
        <f>IF(Dienststellendaten!D5&lt;1,"",Dienststellendaten!D5)</f>
        <v/>
      </c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AA74" s="386"/>
    </row>
    <row r="75" spans="1:30" ht="10.199999999999999" customHeight="1">
      <c r="B75" s="318"/>
      <c r="C75" s="318"/>
      <c r="D75" s="318"/>
      <c r="E75" s="318"/>
      <c r="F75" s="318"/>
      <c r="G75" s="318"/>
      <c r="H75" s="318"/>
      <c r="I75" s="318"/>
      <c r="J75" s="318"/>
      <c r="K75" s="53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AA75" s="386"/>
    </row>
    <row r="76" spans="1:30" ht="10.199999999999999" customHeight="1">
      <c r="AA76" s="386"/>
      <c r="AB76" s="20"/>
    </row>
    <row r="77" spans="1:30" ht="10.199999999999999" customHeight="1">
      <c r="B77" s="436" t="s">
        <v>68</v>
      </c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456" t="str">
        <f>IF(X70&lt;1,"",IF(AND(X70&gt;0,X70&lt;21),1,IF(AND(X70&gt;20,X70&lt;51),3,IF(AND(X70&gt;50,X70&lt;101),5,IF(AND(X70&gt;100,X70&lt;251),7)))))</f>
        <v/>
      </c>
      <c r="Q77" s="457"/>
      <c r="R77" s="460" t="str">
        <f>IF(P77=1,"Mitglied.","Mitgliedern.")</f>
        <v>Mitgliedern.</v>
      </c>
      <c r="S77" s="436"/>
      <c r="T77" s="436"/>
      <c r="U77" s="436"/>
      <c r="V77" s="436"/>
      <c r="AA77" s="386"/>
    </row>
    <row r="78" spans="1:30" ht="10.199999999999999" customHeight="1"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458"/>
      <c r="Q78" s="459"/>
      <c r="R78" s="460"/>
      <c r="S78" s="436"/>
      <c r="T78" s="436"/>
      <c r="U78" s="436"/>
      <c r="V78" s="436"/>
      <c r="AA78" s="386"/>
      <c r="AB78" s="240"/>
      <c r="AC78" s="240"/>
      <c r="AD78" s="19"/>
    </row>
    <row r="79" spans="1:30" ht="10.199999999999999" customHeight="1">
      <c r="AA79" s="386"/>
    </row>
    <row r="80" spans="1:30" ht="10.199999999999999" customHeight="1">
      <c r="AA80" s="386"/>
    </row>
    <row r="81" spans="2:30" ht="10.199999999999999" customHeight="1">
      <c r="AA81" s="386"/>
    </row>
    <row r="82" spans="2:30" ht="10.199999999999999" customHeight="1">
      <c r="B82" s="41"/>
      <c r="C82" s="36"/>
      <c r="D82" s="36"/>
      <c r="E82" s="36"/>
      <c r="F82" s="36"/>
      <c r="G82" s="36"/>
      <c r="H82" s="36"/>
      <c r="I82" s="36"/>
      <c r="J82" s="36"/>
      <c r="K82" s="36"/>
      <c r="L82" s="36"/>
      <c r="X82" s="36"/>
      <c r="Y82" s="36"/>
      <c r="Z82" s="36"/>
      <c r="AA82" s="386"/>
    </row>
    <row r="83" spans="2:30" ht="10.199999999999999" customHeigh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X83" s="36"/>
      <c r="Y83" s="36"/>
      <c r="Z83" s="36"/>
      <c r="AA83" s="386"/>
    </row>
    <row r="84" spans="2:30" ht="10.199999999999999" customHeight="1">
      <c r="AA84" s="386"/>
    </row>
    <row r="85" spans="2:30" ht="10.199999999999999" customHeight="1">
      <c r="B85" s="240"/>
      <c r="C85" s="240"/>
      <c r="D85" s="240"/>
      <c r="E85" s="240"/>
      <c r="F85" s="240"/>
      <c r="G85" s="240"/>
      <c r="J85" s="240"/>
      <c r="K85" s="240"/>
      <c r="L85" s="240"/>
      <c r="M85" s="240"/>
      <c r="N85" s="240"/>
      <c r="O85" s="240"/>
      <c r="R85" s="240"/>
      <c r="S85" s="240"/>
      <c r="T85" s="240"/>
      <c r="U85" s="240"/>
      <c r="V85" s="240"/>
      <c r="W85" s="240"/>
      <c r="AA85" s="386"/>
      <c r="AD85" s="15"/>
    </row>
    <row r="86" spans="2:30" ht="10.199999999999999" customHeight="1">
      <c r="B86" s="398"/>
      <c r="C86" s="398"/>
      <c r="D86" s="398"/>
      <c r="E86" s="398"/>
      <c r="F86" s="398"/>
      <c r="G86" s="398"/>
      <c r="J86" s="398"/>
      <c r="K86" s="398"/>
      <c r="L86" s="398"/>
      <c r="M86" s="398"/>
      <c r="N86" s="398"/>
      <c r="O86" s="398"/>
      <c r="R86" s="398"/>
      <c r="S86" s="398"/>
      <c r="T86" s="398"/>
      <c r="U86" s="398"/>
      <c r="V86" s="398"/>
      <c r="W86" s="398"/>
      <c r="AA86" s="386"/>
    </row>
    <row r="87" spans="2:30" ht="10.199999999999999" customHeight="1">
      <c r="AA87" s="386"/>
    </row>
    <row r="88" spans="2:30" ht="12.6" customHeight="1">
      <c r="B88" s="291" t="s">
        <v>0</v>
      </c>
      <c r="C88" s="291"/>
      <c r="D88" s="291"/>
      <c r="E88" s="291"/>
      <c r="F88" s="291"/>
      <c r="G88" s="291"/>
      <c r="J88" s="291" t="s">
        <v>370</v>
      </c>
      <c r="K88" s="291"/>
      <c r="L88" s="291"/>
      <c r="M88" s="291"/>
      <c r="N88" s="291"/>
      <c r="O88" s="291"/>
      <c r="R88" s="291" t="s">
        <v>370</v>
      </c>
      <c r="S88" s="291"/>
      <c r="T88" s="291"/>
      <c r="U88" s="291"/>
      <c r="V88" s="291"/>
      <c r="W88" s="291"/>
      <c r="AA88" s="386"/>
    </row>
    <row r="89" spans="2:30" ht="10.199999999999999" customHeight="1">
      <c r="AA89" s="386"/>
    </row>
    <row r="90" spans="2:30" ht="10.199999999999999" customHeight="1">
      <c r="AA90" s="386"/>
    </row>
    <row r="91" spans="2:30" ht="10.199999999999999" customHeight="1" thickBot="1">
      <c r="AA91" s="386"/>
    </row>
    <row r="92" spans="2:30" ht="10.199999999999999" customHeight="1">
      <c r="B92" s="412" t="s">
        <v>1</v>
      </c>
      <c r="C92" s="413"/>
      <c r="D92" s="413"/>
      <c r="E92" s="413"/>
      <c r="F92" s="413"/>
      <c r="G92" s="23"/>
      <c r="H92" s="23"/>
      <c r="I92" s="2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3"/>
      <c r="AA92" s="386"/>
    </row>
    <row r="93" spans="2:30" ht="10.199999999999999" customHeight="1">
      <c r="B93" s="406"/>
      <c r="C93" s="404"/>
      <c r="D93" s="404"/>
      <c r="E93" s="404"/>
      <c r="F93" s="404"/>
      <c r="G93" s="22"/>
      <c r="H93" s="22"/>
      <c r="I93" s="22"/>
      <c r="Y93" s="4"/>
      <c r="Z93" s="3"/>
      <c r="AA93" s="386"/>
    </row>
    <row r="94" spans="2:30" ht="10.199999999999999" customHeight="1">
      <c r="B94" s="3"/>
      <c r="Y94" s="4"/>
      <c r="Z94" s="3"/>
      <c r="AA94" s="386"/>
    </row>
    <row r="95" spans="2:30" ht="10.199999999999999" customHeight="1">
      <c r="B95" s="406" t="s">
        <v>17</v>
      </c>
      <c r="C95" s="404"/>
      <c r="D95" s="404"/>
      <c r="F95" s="408"/>
      <c r="G95" s="408"/>
      <c r="H95" s="461"/>
      <c r="I95" s="404" t="s">
        <v>69</v>
      </c>
      <c r="J95" s="405"/>
      <c r="K95" s="405"/>
      <c r="L95" s="405"/>
      <c r="M95" s="405"/>
      <c r="N95" s="240"/>
      <c r="O95" s="467" t="str">
        <f>IF(Dienststellendaten!N31&gt;1,Dienststellendaten!N31,"")</f>
        <v/>
      </c>
      <c r="P95" s="467"/>
      <c r="Q95" s="438"/>
      <c r="R95" t="s">
        <v>416</v>
      </c>
      <c r="T95" s="36"/>
      <c r="Y95" s="4"/>
      <c r="Z95" s="3"/>
      <c r="AA95" s="386"/>
    </row>
    <row r="96" spans="2:30" ht="10.199999999999999" customHeight="1">
      <c r="B96" s="406"/>
      <c r="C96" s="404"/>
      <c r="D96" s="404"/>
      <c r="F96" s="462"/>
      <c r="G96" s="462"/>
      <c r="H96" s="463"/>
      <c r="I96" s="405"/>
      <c r="J96" s="405"/>
      <c r="K96" s="405"/>
      <c r="L96" s="405"/>
      <c r="M96" s="405"/>
      <c r="N96" s="240"/>
      <c r="O96" s="468"/>
      <c r="P96" s="468"/>
      <c r="Q96" s="469"/>
      <c r="R96" t="s">
        <v>415</v>
      </c>
      <c r="T96" s="36"/>
      <c r="Y96" s="4"/>
      <c r="Z96" s="3"/>
      <c r="AA96" s="386"/>
    </row>
    <row r="97" spans="2:27" ht="12" customHeight="1">
      <c r="B97" s="24"/>
      <c r="C97" s="21"/>
      <c r="D97" s="21"/>
      <c r="E97" s="21"/>
      <c r="F97" s="18"/>
      <c r="G97" s="18"/>
      <c r="H97" s="18"/>
      <c r="Y97" s="4"/>
      <c r="Z97" s="3"/>
      <c r="AA97" s="386"/>
    </row>
    <row r="98" spans="2:27" ht="12" customHeight="1">
      <c r="B98" s="406" t="s">
        <v>33</v>
      </c>
      <c r="C98" s="404"/>
      <c r="D98" s="404"/>
      <c r="F98" s="464"/>
      <c r="G98" s="465"/>
      <c r="H98" s="461"/>
      <c r="J98" t="s">
        <v>516</v>
      </c>
      <c r="Q98" s="36"/>
      <c r="R98" s="36"/>
      <c r="S98" s="36"/>
      <c r="T98" s="36"/>
      <c r="U98" s="37"/>
      <c r="V98" s="37"/>
      <c r="Y98" s="4"/>
      <c r="Z98" s="3"/>
      <c r="AA98" s="386"/>
    </row>
    <row r="99" spans="2:27" ht="10.199999999999999" customHeight="1">
      <c r="B99" s="406"/>
      <c r="C99" s="404"/>
      <c r="D99" s="404"/>
      <c r="E99" s="21"/>
      <c r="F99" s="466"/>
      <c r="G99" s="466"/>
      <c r="H99" s="463"/>
      <c r="Q99" s="36"/>
      <c r="R99" s="36"/>
      <c r="S99" s="36"/>
      <c r="T99" s="36"/>
      <c r="U99" s="37"/>
      <c r="V99" s="37"/>
      <c r="Y99" s="4"/>
      <c r="Z99" s="3"/>
      <c r="AA99" s="386"/>
    </row>
    <row r="100" spans="2:27" ht="10.199999999999999" customHeight="1">
      <c r="B100" s="24"/>
      <c r="C100" s="21"/>
      <c r="D100" s="21"/>
      <c r="E100" s="21"/>
      <c r="F100" s="18"/>
      <c r="G100" s="18"/>
      <c r="H100" s="18"/>
      <c r="Y100" s="4"/>
      <c r="Z100" s="3"/>
      <c r="AA100" s="386"/>
    </row>
    <row r="101" spans="2:27" ht="10.199999999999999" customHeight="1" thickBot="1">
      <c r="B101" s="25"/>
      <c r="C101" s="26"/>
      <c r="D101" s="26"/>
      <c r="E101" s="26"/>
      <c r="F101" s="27"/>
      <c r="G101" s="27"/>
      <c r="H101" s="2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3"/>
      <c r="AA101" s="386"/>
    </row>
    <row r="102" spans="2:27" ht="9.6" customHeight="1">
      <c r="B102" s="21"/>
      <c r="C102" s="21"/>
      <c r="D102" s="21"/>
      <c r="E102" s="21"/>
      <c r="F102" s="18"/>
      <c r="G102" s="18"/>
      <c r="H102" s="18"/>
      <c r="AA102" s="386"/>
    </row>
    <row r="103" spans="2:27" ht="10.199999999999999" customHeight="1">
      <c r="B103" s="417" t="s">
        <v>7</v>
      </c>
      <c r="C103" s="417"/>
      <c r="D103" s="417"/>
      <c r="E103" s="417"/>
      <c r="F103" s="417"/>
      <c r="G103" s="417"/>
      <c r="H103" s="417"/>
      <c r="I103" s="417"/>
      <c r="J103" s="417"/>
      <c r="K103" s="417"/>
      <c r="AA103" s="386"/>
    </row>
    <row r="104" spans="2:27" ht="10.199999999999999" customHeight="1"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AA104" s="386"/>
    </row>
    <row r="105" spans="2:27" ht="10.199999999999999" customHeight="1">
      <c r="B105" s="417" t="s">
        <v>8</v>
      </c>
      <c r="C105" s="417"/>
      <c r="D105" s="417"/>
      <c r="E105" s="417"/>
      <c r="F105" s="417"/>
      <c r="G105" s="417"/>
      <c r="H105" s="417"/>
      <c r="I105" s="417"/>
      <c r="J105" s="417"/>
      <c r="K105" s="417"/>
      <c r="L105" s="240"/>
      <c r="M105" s="240"/>
      <c r="N105" s="240"/>
      <c r="AA105" s="386"/>
    </row>
    <row r="106" spans="2:27" ht="10.199999999999999" customHeight="1"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AA106" s="386"/>
    </row>
    <row r="107" spans="2:27" ht="10.199999999999999" customHeight="1">
      <c r="B107" s="21"/>
      <c r="C107" s="21"/>
      <c r="D107" s="21"/>
      <c r="E107" s="21"/>
      <c r="F107" s="18"/>
      <c r="G107" s="18"/>
      <c r="H107" s="18"/>
      <c r="AA107" s="386"/>
    </row>
    <row r="108" spans="2:27" ht="10.199999999999999" customHeight="1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AA108" s="386"/>
    </row>
    <row r="109" spans="2:27" ht="10.199999999999999" customHeight="1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  <row r="138" ht="10.199999999999999" customHeight="1"/>
  </sheetData>
  <sheetProtection algorithmName="SHA-512" hashValue="qhfUv5jVmnimjuq71s1MmLYJN6e23BHMA9HPPPt6VpJ2nUu8PgiBYnjGbvOPUDwuui5uqPQdGKiEztncYGKwsQ==" saltValue="WR6pZJFQYL7Bo5bDR6CtYw==" spinCount="100000" sheet="1" selectLockedCells="1"/>
  <mergeCells count="137">
    <mergeCell ref="AA1:AA110"/>
    <mergeCell ref="B2:C3"/>
    <mergeCell ref="E2:G3"/>
    <mergeCell ref="I2:S3"/>
    <mergeCell ref="V2:Y3"/>
    <mergeCell ref="B4:D4"/>
    <mergeCell ref="E4:G4"/>
    <mergeCell ref="I4:S4"/>
    <mergeCell ref="W4:Y5"/>
    <mergeCell ref="B7:Z8"/>
    <mergeCell ref="B22:B23"/>
    <mergeCell ref="C22:K23"/>
    <mergeCell ref="P22:P23"/>
    <mergeCell ref="Q22:Y23"/>
    <mergeCell ref="B24:B25"/>
    <mergeCell ref="C24:K25"/>
    <mergeCell ref="P24:P25"/>
    <mergeCell ref="Q24:Y25"/>
    <mergeCell ref="B30:B31"/>
    <mergeCell ref="C30:K31"/>
    <mergeCell ref="P30:P31"/>
    <mergeCell ref="Q30:Y31"/>
    <mergeCell ref="B9:Z10"/>
    <mergeCell ref="B11:Z12"/>
    <mergeCell ref="B16:B17"/>
    <mergeCell ref="C16:K17"/>
    <mergeCell ref="P16:P17"/>
    <mergeCell ref="Q16:Y17"/>
    <mergeCell ref="B26:B27"/>
    <mergeCell ref="C26:K27"/>
    <mergeCell ref="P26:P27"/>
    <mergeCell ref="Q26:Y27"/>
    <mergeCell ref="B28:B29"/>
    <mergeCell ref="C28:K29"/>
    <mergeCell ref="P28:P29"/>
    <mergeCell ref="Q28:Y29"/>
    <mergeCell ref="B18:B19"/>
    <mergeCell ref="C18:K19"/>
    <mergeCell ref="P18:P19"/>
    <mergeCell ref="Q18:Y19"/>
    <mergeCell ref="B20:B21"/>
    <mergeCell ref="C20:K21"/>
    <mergeCell ref="P20:P21"/>
    <mergeCell ref="Q20:Y21"/>
    <mergeCell ref="B34:B35"/>
    <mergeCell ref="C34:K35"/>
    <mergeCell ref="P34:P35"/>
    <mergeCell ref="Q34:Y35"/>
    <mergeCell ref="B36:B37"/>
    <mergeCell ref="C36:K37"/>
    <mergeCell ref="P36:P37"/>
    <mergeCell ref="Q36:Y37"/>
    <mergeCell ref="B32:B33"/>
    <mergeCell ref="C32:K33"/>
    <mergeCell ref="P32:P33"/>
    <mergeCell ref="Q32:Y33"/>
    <mergeCell ref="B42:B43"/>
    <mergeCell ref="C42:K43"/>
    <mergeCell ref="P42:P43"/>
    <mergeCell ref="Q42:Y43"/>
    <mergeCell ref="B44:B45"/>
    <mergeCell ref="C44:K45"/>
    <mergeCell ref="P44:P45"/>
    <mergeCell ref="Q44:Y45"/>
    <mergeCell ref="B38:B39"/>
    <mergeCell ref="C38:K39"/>
    <mergeCell ref="P38:P39"/>
    <mergeCell ref="Q38:Y39"/>
    <mergeCell ref="B40:B41"/>
    <mergeCell ref="C40:K41"/>
    <mergeCell ref="P40:P41"/>
    <mergeCell ref="Q40:Y41"/>
    <mergeCell ref="B50:B51"/>
    <mergeCell ref="C50:K51"/>
    <mergeCell ref="P50:P51"/>
    <mergeCell ref="Q50:Y51"/>
    <mergeCell ref="B52:B53"/>
    <mergeCell ref="C52:K53"/>
    <mergeCell ref="P52:P53"/>
    <mergeCell ref="Q52:Y53"/>
    <mergeCell ref="B46:B47"/>
    <mergeCell ref="C46:K47"/>
    <mergeCell ref="P46:P47"/>
    <mergeCell ref="Q46:Y47"/>
    <mergeCell ref="B48:B49"/>
    <mergeCell ref="C48:K49"/>
    <mergeCell ref="P48:P49"/>
    <mergeCell ref="Q48:Y49"/>
    <mergeCell ref="B58:B59"/>
    <mergeCell ref="C58:K59"/>
    <mergeCell ref="P58:P59"/>
    <mergeCell ref="Q58:Y59"/>
    <mergeCell ref="B60:B61"/>
    <mergeCell ref="C60:K61"/>
    <mergeCell ref="P60:P61"/>
    <mergeCell ref="Q60:Y61"/>
    <mergeCell ref="B54:B55"/>
    <mergeCell ref="C54:K55"/>
    <mergeCell ref="P54:P55"/>
    <mergeCell ref="Q54:Y55"/>
    <mergeCell ref="B56:B57"/>
    <mergeCell ref="C56:K57"/>
    <mergeCell ref="P56:P57"/>
    <mergeCell ref="Q56:Y57"/>
    <mergeCell ref="O95:Q96"/>
    <mergeCell ref="B62:B63"/>
    <mergeCell ref="C62:K63"/>
    <mergeCell ref="P62:P63"/>
    <mergeCell ref="Q62:Y63"/>
    <mergeCell ref="B64:B65"/>
    <mergeCell ref="C64:K65"/>
    <mergeCell ref="P64:P65"/>
    <mergeCell ref="Q64:Y65"/>
    <mergeCell ref="B105:N106"/>
    <mergeCell ref="B77:O78"/>
    <mergeCell ref="P77:Q78"/>
    <mergeCell ref="R77:V78"/>
    <mergeCell ref="AB78:AC78"/>
    <mergeCell ref="B85:G86"/>
    <mergeCell ref="J85:O86"/>
    <mergeCell ref="R85:W86"/>
    <mergeCell ref="P66:P67"/>
    <mergeCell ref="Q66:Y67"/>
    <mergeCell ref="P70:W71"/>
    <mergeCell ref="X70:Y71"/>
    <mergeCell ref="B74:J75"/>
    <mergeCell ref="L74:V75"/>
    <mergeCell ref="B98:D99"/>
    <mergeCell ref="F98:H99"/>
    <mergeCell ref="B103:K104"/>
    <mergeCell ref="B88:G88"/>
    <mergeCell ref="J88:O88"/>
    <mergeCell ref="R88:W88"/>
    <mergeCell ref="B92:F93"/>
    <mergeCell ref="B95:D96"/>
    <mergeCell ref="F95:H96"/>
    <mergeCell ref="I95:N96"/>
  </mergeCells>
  <pageMargins left="0.7" right="0.7" top="0.78740157499999996" bottom="0.78740157499999996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theme="3" tint="0.39997558519241921"/>
  </sheetPr>
  <dimension ref="A1:AC154"/>
  <sheetViews>
    <sheetView showGridLines="0" zoomScaleNormal="100" workbookViewId="0">
      <selection activeCell="B19" sqref="B19:F20"/>
    </sheetView>
  </sheetViews>
  <sheetFormatPr baseColWidth="10" defaultRowHeight="13.2"/>
  <cols>
    <col min="1" max="26" width="4.6640625" customWidth="1"/>
    <col min="27" max="27" width="3.88671875" customWidth="1"/>
  </cols>
  <sheetData>
    <row r="1" spans="1:28" ht="10.199999999999999" customHeight="1">
      <c r="AB1" s="385" t="s">
        <v>413</v>
      </c>
    </row>
    <row r="2" spans="1:28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401</v>
      </c>
      <c r="W2" s="381"/>
      <c r="X2" s="381"/>
      <c r="Y2" s="381"/>
      <c r="AB2" s="386"/>
    </row>
    <row r="3" spans="1:28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B3" s="386"/>
    </row>
    <row r="4" spans="1:28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521" t="s">
        <v>353</v>
      </c>
      <c r="W4" s="522"/>
      <c r="X4" s="522"/>
      <c r="Y4" s="522"/>
      <c r="AB4" s="386"/>
    </row>
    <row r="5" spans="1:28" ht="4.5" customHeight="1">
      <c r="V5" s="522"/>
      <c r="W5" s="522"/>
      <c r="X5" s="522"/>
      <c r="Y5" s="522"/>
      <c r="AB5" s="386"/>
    </row>
    <row r="6" spans="1:28" ht="12.75" customHeight="1">
      <c r="V6" s="542" t="s">
        <v>428</v>
      </c>
      <c r="W6" s="543"/>
      <c r="X6" s="543"/>
      <c r="Y6" s="543"/>
      <c r="AB6" s="386"/>
    </row>
    <row r="7" spans="1:28" ht="10.199999999999999" customHeight="1">
      <c r="B7" s="523" t="s">
        <v>400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65"/>
      <c r="V7" s="520" t="s">
        <v>344</v>
      </c>
      <c r="W7" s="520"/>
      <c r="X7" s="520"/>
      <c r="Y7" s="520"/>
      <c r="Z7" s="65"/>
      <c r="AB7" s="386"/>
    </row>
    <row r="8" spans="1:28" ht="10.199999999999999" customHeight="1"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65"/>
      <c r="V8" s="520"/>
      <c r="W8" s="520"/>
      <c r="X8" s="520"/>
      <c r="Y8" s="520"/>
      <c r="Z8" s="65"/>
      <c r="AB8" s="386"/>
    </row>
    <row r="9" spans="1:28" ht="10.199999999999999" customHeight="1">
      <c r="B9" s="370" t="s">
        <v>375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B9" s="386"/>
    </row>
    <row r="10" spans="1:28" ht="10.199999999999999" customHeight="1"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B10" s="386"/>
    </row>
    <row r="11" spans="1:28" ht="10.199999999999999" customHeight="1">
      <c r="B11" s="371" t="s">
        <v>429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B11" s="386"/>
    </row>
    <row r="12" spans="1:28" ht="10.199999999999999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B12" s="386"/>
    </row>
    <row r="13" spans="1:28" ht="10.199999999999999" customHeight="1">
      <c r="AB13" s="386"/>
    </row>
    <row r="14" spans="1:28" ht="10.199999999999999" customHeight="1">
      <c r="AB14" s="386"/>
    </row>
    <row r="15" spans="1:28" ht="10.199999999999999" customHeight="1">
      <c r="A15" s="493" t="s">
        <v>21</v>
      </c>
      <c r="B15" s="496" t="s">
        <v>28</v>
      </c>
      <c r="C15" s="497"/>
      <c r="D15" s="497"/>
      <c r="E15" s="497"/>
      <c r="F15" s="498"/>
      <c r="G15" s="496" t="s">
        <v>29</v>
      </c>
      <c r="H15" s="497"/>
      <c r="I15" s="497"/>
      <c r="J15" s="497"/>
      <c r="K15" s="498"/>
      <c r="L15" s="505" t="s">
        <v>27</v>
      </c>
      <c r="M15" s="506"/>
      <c r="N15" s="507"/>
      <c r="O15" s="505" t="s">
        <v>26</v>
      </c>
      <c r="P15" s="506"/>
      <c r="Q15" s="506"/>
      <c r="R15" s="507"/>
      <c r="S15" s="514" t="s">
        <v>22</v>
      </c>
      <c r="T15" s="375"/>
      <c r="U15" s="375"/>
      <c r="V15" s="376"/>
      <c r="W15" s="505" t="s">
        <v>25</v>
      </c>
      <c r="X15" s="506"/>
      <c r="Y15" s="507"/>
      <c r="Z15" s="517" t="s">
        <v>23</v>
      </c>
      <c r="AB15" s="386"/>
    </row>
    <row r="16" spans="1:28" ht="10.199999999999999" customHeight="1">
      <c r="A16" s="494"/>
      <c r="B16" s="499"/>
      <c r="C16" s="500"/>
      <c r="D16" s="500"/>
      <c r="E16" s="500"/>
      <c r="F16" s="501"/>
      <c r="G16" s="499"/>
      <c r="H16" s="500"/>
      <c r="I16" s="500"/>
      <c r="J16" s="500"/>
      <c r="K16" s="501"/>
      <c r="L16" s="508"/>
      <c r="M16" s="509"/>
      <c r="N16" s="510"/>
      <c r="O16" s="508"/>
      <c r="P16" s="509"/>
      <c r="Q16" s="509"/>
      <c r="R16" s="510"/>
      <c r="S16" s="515"/>
      <c r="T16" s="338"/>
      <c r="U16" s="338"/>
      <c r="V16" s="516"/>
      <c r="W16" s="508"/>
      <c r="X16" s="509"/>
      <c r="Y16" s="510"/>
      <c r="Z16" s="518"/>
      <c r="AB16" s="386"/>
    </row>
    <row r="17" spans="1:29" ht="10.199999999999999" customHeight="1">
      <c r="A17" s="495"/>
      <c r="B17" s="502"/>
      <c r="C17" s="503"/>
      <c r="D17" s="503"/>
      <c r="E17" s="503"/>
      <c r="F17" s="504"/>
      <c r="G17" s="502"/>
      <c r="H17" s="503"/>
      <c r="I17" s="503"/>
      <c r="J17" s="503"/>
      <c r="K17" s="504"/>
      <c r="L17" s="511"/>
      <c r="M17" s="512"/>
      <c r="N17" s="513"/>
      <c r="O17" s="511"/>
      <c r="P17" s="512"/>
      <c r="Q17" s="512"/>
      <c r="R17" s="513"/>
      <c r="S17" s="377"/>
      <c r="T17" s="378"/>
      <c r="U17" s="378"/>
      <c r="V17" s="379"/>
      <c r="W17" s="511"/>
      <c r="X17" s="512"/>
      <c r="Y17" s="513"/>
      <c r="Z17" s="519"/>
      <c r="AB17" s="386"/>
    </row>
    <row r="18" spans="1:29" ht="0.45" customHeight="1">
      <c r="A18" s="224"/>
      <c r="B18" s="216"/>
      <c r="C18" s="217"/>
      <c r="D18" s="217"/>
      <c r="E18" s="217"/>
      <c r="F18" s="218"/>
      <c r="G18" s="216"/>
      <c r="H18" s="217"/>
      <c r="I18" s="217"/>
      <c r="J18" s="217"/>
      <c r="K18" s="218"/>
      <c r="L18" s="219"/>
      <c r="M18" s="220"/>
      <c r="N18" s="221"/>
      <c r="O18" s="219"/>
      <c r="P18" s="220"/>
      <c r="Q18" s="220"/>
      <c r="R18" s="221"/>
      <c r="S18" s="75"/>
      <c r="T18" s="14"/>
      <c r="U18" s="14"/>
      <c r="V18" s="222"/>
      <c r="W18" s="219"/>
      <c r="X18" s="220"/>
      <c r="Y18" s="221"/>
      <c r="Z18" s="223"/>
      <c r="AB18" s="386"/>
    </row>
    <row r="19" spans="1:29" ht="10.199999999999999" customHeight="1">
      <c r="A19" s="474">
        <v>1</v>
      </c>
      <c r="B19" s="476"/>
      <c r="C19" s="477"/>
      <c r="D19" s="477"/>
      <c r="E19" s="477"/>
      <c r="F19" s="478"/>
      <c r="G19" s="476"/>
      <c r="H19" s="477"/>
      <c r="I19" s="477"/>
      <c r="J19" s="477"/>
      <c r="K19" s="478"/>
      <c r="L19" s="480"/>
      <c r="M19" s="481"/>
      <c r="N19" s="482"/>
      <c r="O19" s="476"/>
      <c r="P19" s="477"/>
      <c r="Q19" s="477"/>
      <c r="R19" s="478"/>
      <c r="S19" s="476"/>
      <c r="T19" s="477"/>
      <c r="U19" s="477"/>
      <c r="V19" s="478"/>
      <c r="W19" s="476"/>
      <c r="X19" s="477"/>
      <c r="Y19" s="478"/>
      <c r="Z19" s="486"/>
      <c r="AB19" s="386"/>
    </row>
    <row r="20" spans="1:29" ht="10.199999999999999" customHeight="1">
      <c r="A20" s="475"/>
      <c r="B20" s="479"/>
      <c r="C20" s="275"/>
      <c r="D20" s="275"/>
      <c r="E20" s="275"/>
      <c r="F20" s="276"/>
      <c r="G20" s="479"/>
      <c r="H20" s="275"/>
      <c r="I20" s="275"/>
      <c r="J20" s="275"/>
      <c r="K20" s="276"/>
      <c r="L20" s="483"/>
      <c r="M20" s="484"/>
      <c r="N20" s="485"/>
      <c r="O20" s="479"/>
      <c r="P20" s="275"/>
      <c r="Q20" s="275"/>
      <c r="R20" s="276"/>
      <c r="S20" s="479"/>
      <c r="T20" s="275"/>
      <c r="U20" s="275"/>
      <c r="V20" s="276"/>
      <c r="W20" s="479"/>
      <c r="X20" s="275"/>
      <c r="Y20" s="276"/>
      <c r="Z20" s="487"/>
      <c r="AB20" s="386"/>
    </row>
    <row r="21" spans="1:29" ht="10.199999999999999" customHeight="1">
      <c r="A21" s="474">
        <v>2</v>
      </c>
      <c r="B21" s="476"/>
      <c r="C21" s="477"/>
      <c r="D21" s="477"/>
      <c r="E21" s="477"/>
      <c r="F21" s="478"/>
      <c r="G21" s="476"/>
      <c r="H21" s="477"/>
      <c r="I21" s="477"/>
      <c r="J21" s="477"/>
      <c r="K21" s="478"/>
      <c r="L21" s="480"/>
      <c r="M21" s="481"/>
      <c r="N21" s="482"/>
      <c r="O21" s="476"/>
      <c r="P21" s="477"/>
      <c r="Q21" s="477"/>
      <c r="R21" s="478"/>
      <c r="S21" s="476"/>
      <c r="T21" s="477"/>
      <c r="U21" s="477"/>
      <c r="V21" s="478"/>
      <c r="W21" s="476"/>
      <c r="X21" s="477"/>
      <c r="Y21" s="478"/>
      <c r="Z21" s="486"/>
      <c r="AB21" s="386"/>
    </row>
    <row r="22" spans="1:29" ht="10.199999999999999" customHeight="1">
      <c r="A22" s="475"/>
      <c r="B22" s="479"/>
      <c r="C22" s="275"/>
      <c r="D22" s="275"/>
      <c r="E22" s="275"/>
      <c r="F22" s="276"/>
      <c r="G22" s="479"/>
      <c r="H22" s="275"/>
      <c r="I22" s="275"/>
      <c r="J22" s="275"/>
      <c r="K22" s="276"/>
      <c r="L22" s="483"/>
      <c r="M22" s="484"/>
      <c r="N22" s="485"/>
      <c r="O22" s="479"/>
      <c r="P22" s="275"/>
      <c r="Q22" s="275"/>
      <c r="R22" s="276"/>
      <c r="S22" s="479"/>
      <c r="T22" s="275"/>
      <c r="U22" s="275"/>
      <c r="V22" s="276"/>
      <c r="W22" s="479"/>
      <c r="X22" s="275"/>
      <c r="Y22" s="276"/>
      <c r="Z22" s="487"/>
      <c r="AB22" s="386"/>
    </row>
    <row r="23" spans="1:29" ht="10.199999999999999" customHeight="1">
      <c r="A23" s="474">
        <v>3</v>
      </c>
      <c r="B23" s="476"/>
      <c r="C23" s="477"/>
      <c r="D23" s="477"/>
      <c r="E23" s="477"/>
      <c r="F23" s="478"/>
      <c r="G23" s="476"/>
      <c r="H23" s="477"/>
      <c r="I23" s="477"/>
      <c r="J23" s="477"/>
      <c r="K23" s="478"/>
      <c r="L23" s="480"/>
      <c r="M23" s="481"/>
      <c r="N23" s="482"/>
      <c r="O23" s="476"/>
      <c r="P23" s="477"/>
      <c r="Q23" s="477"/>
      <c r="R23" s="478"/>
      <c r="S23" s="476"/>
      <c r="T23" s="477"/>
      <c r="U23" s="477"/>
      <c r="V23" s="478"/>
      <c r="W23" s="476"/>
      <c r="X23" s="477"/>
      <c r="Y23" s="478"/>
      <c r="Z23" s="486"/>
      <c r="AB23" s="386"/>
    </row>
    <row r="24" spans="1:29" ht="10.199999999999999" customHeight="1">
      <c r="A24" s="475"/>
      <c r="B24" s="479"/>
      <c r="C24" s="275"/>
      <c r="D24" s="275"/>
      <c r="E24" s="275"/>
      <c r="F24" s="276"/>
      <c r="G24" s="479"/>
      <c r="H24" s="275"/>
      <c r="I24" s="275"/>
      <c r="J24" s="275"/>
      <c r="K24" s="276"/>
      <c r="L24" s="483"/>
      <c r="M24" s="484"/>
      <c r="N24" s="485"/>
      <c r="O24" s="479"/>
      <c r="P24" s="275"/>
      <c r="Q24" s="275"/>
      <c r="R24" s="276"/>
      <c r="S24" s="479"/>
      <c r="T24" s="275"/>
      <c r="U24" s="275"/>
      <c r="V24" s="276"/>
      <c r="W24" s="479"/>
      <c r="X24" s="275"/>
      <c r="Y24" s="276"/>
      <c r="Z24" s="487"/>
      <c r="AB24" s="386"/>
    </row>
    <row r="25" spans="1:29" ht="10.199999999999999" customHeight="1">
      <c r="A25" s="474">
        <v>4</v>
      </c>
      <c r="B25" s="476"/>
      <c r="C25" s="477"/>
      <c r="D25" s="477"/>
      <c r="E25" s="477"/>
      <c r="F25" s="478"/>
      <c r="G25" s="476"/>
      <c r="H25" s="477"/>
      <c r="I25" s="477"/>
      <c r="J25" s="477"/>
      <c r="K25" s="478"/>
      <c r="L25" s="480"/>
      <c r="M25" s="481"/>
      <c r="N25" s="482"/>
      <c r="O25" s="476"/>
      <c r="P25" s="477"/>
      <c r="Q25" s="477"/>
      <c r="R25" s="478"/>
      <c r="S25" s="476"/>
      <c r="T25" s="477"/>
      <c r="U25" s="477"/>
      <c r="V25" s="478"/>
      <c r="W25" s="476"/>
      <c r="X25" s="477"/>
      <c r="Y25" s="478"/>
      <c r="Z25" s="486"/>
      <c r="AB25" s="386"/>
    </row>
    <row r="26" spans="1:29" ht="10.199999999999999" customHeight="1">
      <c r="A26" s="475"/>
      <c r="B26" s="479"/>
      <c r="C26" s="275"/>
      <c r="D26" s="275"/>
      <c r="E26" s="275"/>
      <c r="F26" s="276"/>
      <c r="G26" s="479"/>
      <c r="H26" s="275"/>
      <c r="I26" s="275"/>
      <c r="J26" s="275"/>
      <c r="K26" s="276"/>
      <c r="L26" s="483"/>
      <c r="M26" s="484"/>
      <c r="N26" s="485"/>
      <c r="O26" s="479"/>
      <c r="P26" s="275"/>
      <c r="Q26" s="275"/>
      <c r="R26" s="276"/>
      <c r="S26" s="479"/>
      <c r="T26" s="275"/>
      <c r="U26" s="275"/>
      <c r="V26" s="276"/>
      <c r="W26" s="479"/>
      <c r="X26" s="275"/>
      <c r="Y26" s="276"/>
      <c r="Z26" s="487"/>
      <c r="AB26" s="386"/>
    </row>
    <row r="27" spans="1:29" ht="10.199999999999999" customHeight="1">
      <c r="A27" s="474">
        <v>5</v>
      </c>
      <c r="B27" s="476"/>
      <c r="C27" s="477"/>
      <c r="D27" s="477"/>
      <c r="E27" s="477"/>
      <c r="F27" s="478"/>
      <c r="G27" s="476"/>
      <c r="H27" s="477"/>
      <c r="I27" s="477"/>
      <c r="J27" s="477"/>
      <c r="K27" s="478"/>
      <c r="L27" s="480"/>
      <c r="M27" s="481"/>
      <c r="N27" s="482"/>
      <c r="O27" s="476"/>
      <c r="P27" s="477"/>
      <c r="Q27" s="477"/>
      <c r="R27" s="478"/>
      <c r="S27" s="476"/>
      <c r="T27" s="477"/>
      <c r="U27" s="477"/>
      <c r="V27" s="478"/>
      <c r="W27" s="476"/>
      <c r="X27" s="477"/>
      <c r="Y27" s="478"/>
      <c r="Z27" s="486"/>
      <c r="AB27" s="386"/>
    </row>
    <row r="28" spans="1:29" ht="10.199999999999999" customHeight="1">
      <c r="A28" s="475"/>
      <c r="B28" s="479"/>
      <c r="C28" s="275"/>
      <c r="D28" s="275"/>
      <c r="E28" s="275"/>
      <c r="F28" s="276"/>
      <c r="G28" s="479"/>
      <c r="H28" s="275"/>
      <c r="I28" s="275"/>
      <c r="J28" s="275"/>
      <c r="K28" s="276"/>
      <c r="L28" s="483"/>
      <c r="M28" s="484"/>
      <c r="N28" s="485"/>
      <c r="O28" s="479"/>
      <c r="P28" s="275"/>
      <c r="Q28" s="275"/>
      <c r="R28" s="276"/>
      <c r="S28" s="479"/>
      <c r="T28" s="275"/>
      <c r="U28" s="275"/>
      <c r="V28" s="276"/>
      <c r="W28" s="479"/>
      <c r="X28" s="275"/>
      <c r="Y28" s="276"/>
      <c r="Z28" s="487"/>
      <c r="AB28" s="386"/>
    </row>
    <row r="29" spans="1:29" ht="10.199999999999999" customHeight="1">
      <c r="A29" s="474">
        <v>6</v>
      </c>
      <c r="B29" s="476"/>
      <c r="C29" s="477"/>
      <c r="D29" s="477"/>
      <c r="E29" s="477"/>
      <c r="F29" s="478"/>
      <c r="G29" s="476"/>
      <c r="H29" s="477"/>
      <c r="I29" s="477"/>
      <c r="J29" s="477"/>
      <c r="K29" s="478"/>
      <c r="L29" s="480"/>
      <c r="M29" s="488"/>
      <c r="N29" s="489"/>
      <c r="O29" s="476"/>
      <c r="P29" s="477"/>
      <c r="Q29" s="477"/>
      <c r="R29" s="478"/>
      <c r="S29" s="476"/>
      <c r="T29" s="477"/>
      <c r="U29" s="477"/>
      <c r="V29" s="478"/>
      <c r="W29" s="476"/>
      <c r="X29" s="477"/>
      <c r="Y29" s="478"/>
      <c r="Z29" s="486"/>
      <c r="AA29" s="17"/>
      <c r="AB29" s="386"/>
      <c r="AC29" s="17"/>
    </row>
    <row r="30" spans="1:29" ht="10.199999999999999" customHeight="1">
      <c r="A30" s="475"/>
      <c r="B30" s="479"/>
      <c r="C30" s="275"/>
      <c r="D30" s="275"/>
      <c r="E30" s="275"/>
      <c r="F30" s="276"/>
      <c r="G30" s="479"/>
      <c r="H30" s="275"/>
      <c r="I30" s="275"/>
      <c r="J30" s="275"/>
      <c r="K30" s="276"/>
      <c r="L30" s="490"/>
      <c r="M30" s="491"/>
      <c r="N30" s="492"/>
      <c r="O30" s="479"/>
      <c r="P30" s="275"/>
      <c r="Q30" s="275"/>
      <c r="R30" s="276"/>
      <c r="S30" s="479"/>
      <c r="T30" s="275"/>
      <c r="U30" s="275"/>
      <c r="V30" s="276"/>
      <c r="W30" s="479"/>
      <c r="X30" s="275"/>
      <c r="Y30" s="276"/>
      <c r="Z30" s="487"/>
      <c r="AB30" s="386"/>
    </row>
    <row r="31" spans="1:29" ht="10.199999999999999" customHeight="1">
      <c r="A31" s="474">
        <v>7</v>
      </c>
      <c r="B31" s="476"/>
      <c r="C31" s="477"/>
      <c r="D31" s="477"/>
      <c r="E31" s="477"/>
      <c r="F31" s="478"/>
      <c r="G31" s="476"/>
      <c r="H31" s="477"/>
      <c r="I31" s="477"/>
      <c r="J31" s="477"/>
      <c r="K31" s="478"/>
      <c r="L31" s="480"/>
      <c r="M31" s="488"/>
      <c r="N31" s="489"/>
      <c r="O31" s="476"/>
      <c r="P31" s="477"/>
      <c r="Q31" s="477"/>
      <c r="R31" s="478"/>
      <c r="S31" s="476"/>
      <c r="T31" s="477"/>
      <c r="U31" s="477"/>
      <c r="V31" s="478"/>
      <c r="W31" s="476"/>
      <c r="X31" s="477"/>
      <c r="Y31" s="478"/>
      <c r="Z31" s="486"/>
      <c r="AB31" s="386"/>
    </row>
    <row r="32" spans="1:29" ht="10.199999999999999" customHeight="1">
      <c r="A32" s="475"/>
      <c r="B32" s="479"/>
      <c r="C32" s="275"/>
      <c r="D32" s="275"/>
      <c r="E32" s="275"/>
      <c r="F32" s="276"/>
      <c r="G32" s="479"/>
      <c r="H32" s="275"/>
      <c r="I32" s="275"/>
      <c r="J32" s="275"/>
      <c r="K32" s="276"/>
      <c r="L32" s="490"/>
      <c r="M32" s="491"/>
      <c r="N32" s="492"/>
      <c r="O32" s="479"/>
      <c r="P32" s="275"/>
      <c r="Q32" s="275"/>
      <c r="R32" s="276"/>
      <c r="S32" s="479"/>
      <c r="T32" s="275"/>
      <c r="U32" s="275"/>
      <c r="V32" s="276"/>
      <c r="W32" s="479"/>
      <c r="X32" s="275"/>
      <c r="Y32" s="276"/>
      <c r="Z32" s="487"/>
      <c r="AB32" s="386"/>
    </row>
    <row r="33" spans="1:28" ht="10.199999999999999" customHeight="1">
      <c r="A33" s="474">
        <v>8</v>
      </c>
      <c r="B33" s="476"/>
      <c r="C33" s="477"/>
      <c r="D33" s="477"/>
      <c r="E33" s="477"/>
      <c r="F33" s="478"/>
      <c r="G33" s="476"/>
      <c r="H33" s="477"/>
      <c r="I33" s="477"/>
      <c r="J33" s="477"/>
      <c r="K33" s="478"/>
      <c r="L33" s="480"/>
      <c r="M33" s="488"/>
      <c r="N33" s="489"/>
      <c r="O33" s="476"/>
      <c r="P33" s="477"/>
      <c r="Q33" s="477"/>
      <c r="R33" s="478"/>
      <c r="S33" s="476"/>
      <c r="T33" s="477"/>
      <c r="U33" s="477"/>
      <c r="V33" s="478"/>
      <c r="W33" s="476"/>
      <c r="X33" s="477"/>
      <c r="Y33" s="478"/>
      <c r="Z33" s="486"/>
      <c r="AB33" s="386"/>
    </row>
    <row r="34" spans="1:28" ht="10.199999999999999" customHeight="1">
      <c r="A34" s="475"/>
      <c r="B34" s="479"/>
      <c r="C34" s="275"/>
      <c r="D34" s="275"/>
      <c r="E34" s="275"/>
      <c r="F34" s="276"/>
      <c r="G34" s="479"/>
      <c r="H34" s="275"/>
      <c r="I34" s="275"/>
      <c r="J34" s="275"/>
      <c r="K34" s="276"/>
      <c r="L34" s="490"/>
      <c r="M34" s="491"/>
      <c r="N34" s="492"/>
      <c r="O34" s="479"/>
      <c r="P34" s="275"/>
      <c r="Q34" s="275"/>
      <c r="R34" s="276"/>
      <c r="S34" s="479"/>
      <c r="T34" s="275"/>
      <c r="U34" s="275"/>
      <c r="V34" s="276"/>
      <c r="W34" s="479"/>
      <c r="X34" s="275"/>
      <c r="Y34" s="276"/>
      <c r="Z34" s="487"/>
      <c r="AB34" s="386"/>
    </row>
    <row r="35" spans="1:28" ht="10.199999999999999" customHeight="1">
      <c r="A35" s="474">
        <v>9</v>
      </c>
      <c r="B35" s="476"/>
      <c r="C35" s="477"/>
      <c r="D35" s="477"/>
      <c r="E35" s="477"/>
      <c r="F35" s="478"/>
      <c r="G35" s="476"/>
      <c r="H35" s="477"/>
      <c r="I35" s="477"/>
      <c r="J35" s="477"/>
      <c r="K35" s="478"/>
      <c r="L35" s="480"/>
      <c r="M35" s="488"/>
      <c r="N35" s="489"/>
      <c r="O35" s="476"/>
      <c r="P35" s="477"/>
      <c r="Q35" s="477"/>
      <c r="R35" s="478"/>
      <c r="S35" s="476"/>
      <c r="T35" s="477"/>
      <c r="U35" s="477"/>
      <c r="V35" s="478"/>
      <c r="W35" s="476"/>
      <c r="X35" s="477"/>
      <c r="Y35" s="478"/>
      <c r="Z35" s="486"/>
      <c r="AB35" s="386"/>
    </row>
    <row r="36" spans="1:28" ht="10.199999999999999" customHeight="1">
      <c r="A36" s="475"/>
      <c r="B36" s="479"/>
      <c r="C36" s="275"/>
      <c r="D36" s="275"/>
      <c r="E36" s="275"/>
      <c r="F36" s="276"/>
      <c r="G36" s="479"/>
      <c r="H36" s="275"/>
      <c r="I36" s="275"/>
      <c r="J36" s="275"/>
      <c r="K36" s="276"/>
      <c r="L36" s="490"/>
      <c r="M36" s="491"/>
      <c r="N36" s="492"/>
      <c r="O36" s="479"/>
      <c r="P36" s="275"/>
      <c r="Q36" s="275"/>
      <c r="R36" s="276"/>
      <c r="S36" s="479"/>
      <c r="T36" s="275"/>
      <c r="U36" s="275"/>
      <c r="V36" s="276"/>
      <c r="W36" s="479"/>
      <c r="X36" s="275"/>
      <c r="Y36" s="276"/>
      <c r="Z36" s="487"/>
      <c r="AB36" s="386"/>
    </row>
    <row r="37" spans="1:28" ht="10.199999999999999" customHeight="1">
      <c r="A37" s="474">
        <v>10</v>
      </c>
      <c r="B37" s="476"/>
      <c r="C37" s="477"/>
      <c r="D37" s="477"/>
      <c r="E37" s="477"/>
      <c r="F37" s="478"/>
      <c r="G37" s="476"/>
      <c r="H37" s="477"/>
      <c r="I37" s="477"/>
      <c r="J37" s="477"/>
      <c r="K37" s="478"/>
      <c r="L37" s="480"/>
      <c r="M37" s="488"/>
      <c r="N37" s="489"/>
      <c r="O37" s="476"/>
      <c r="P37" s="477"/>
      <c r="Q37" s="477"/>
      <c r="R37" s="478"/>
      <c r="S37" s="476"/>
      <c r="T37" s="477"/>
      <c r="U37" s="477"/>
      <c r="V37" s="478"/>
      <c r="W37" s="476"/>
      <c r="X37" s="477"/>
      <c r="Y37" s="478"/>
      <c r="Z37" s="486"/>
      <c r="AB37" s="386"/>
    </row>
    <row r="38" spans="1:28" ht="10.199999999999999" customHeight="1">
      <c r="A38" s="475"/>
      <c r="B38" s="479"/>
      <c r="C38" s="275"/>
      <c r="D38" s="275"/>
      <c r="E38" s="275"/>
      <c r="F38" s="276"/>
      <c r="G38" s="479"/>
      <c r="H38" s="275"/>
      <c r="I38" s="275"/>
      <c r="J38" s="275"/>
      <c r="K38" s="276"/>
      <c r="L38" s="490"/>
      <c r="M38" s="491"/>
      <c r="N38" s="492"/>
      <c r="O38" s="479"/>
      <c r="P38" s="275"/>
      <c r="Q38" s="275"/>
      <c r="R38" s="276"/>
      <c r="S38" s="479"/>
      <c r="T38" s="275"/>
      <c r="U38" s="275"/>
      <c r="V38" s="276"/>
      <c r="W38" s="479"/>
      <c r="X38" s="275"/>
      <c r="Y38" s="276"/>
      <c r="Z38" s="487"/>
      <c r="AB38" s="386"/>
    </row>
    <row r="39" spans="1:28" ht="10.199999999999999" customHeight="1">
      <c r="A39" s="474">
        <v>11</v>
      </c>
      <c r="B39" s="476"/>
      <c r="C39" s="477"/>
      <c r="D39" s="477"/>
      <c r="E39" s="477"/>
      <c r="F39" s="478"/>
      <c r="G39" s="476"/>
      <c r="H39" s="477"/>
      <c r="I39" s="477"/>
      <c r="J39" s="477"/>
      <c r="K39" s="478"/>
      <c r="L39" s="480"/>
      <c r="M39" s="488"/>
      <c r="N39" s="489"/>
      <c r="O39" s="476"/>
      <c r="P39" s="477"/>
      <c r="Q39" s="477"/>
      <c r="R39" s="478"/>
      <c r="S39" s="476"/>
      <c r="T39" s="477"/>
      <c r="U39" s="477"/>
      <c r="V39" s="478"/>
      <c r="W39" s="476"/>
      <c r="X39" s="477"/>
      <c r="Y39" s="478"/>
      <c r="Z39" s="486"/>
      <c r="AB39" s="386"/>
    </row>
    <row r="40" spans="1:28" ht="10.199999999999999" customHeight="1">
      <c r="A40" s="475"/>
      <c r="B40" s="479"/>
      <c r="C40" s="275"/>
      <c r="D40" s="275"/>
      <c r="E40" s="275"/>
      <c r="F40" s="276"/>
      <c r="G40" s="479"/>
      <c r="H40" s="275"/>
      <c r="I40" s="275"/>
      <c r="J40" s="275"/>
      <c r="K40" s="276"/>
      <c r="L40" s="490"/>
      <c r="M40" s="491"/>
      <c r="N40" s="492"/>
      <c r="O40" s="479"/>
      <c r="P40" s="275"/>
      <c r="Q40" s="275"/>
      <c r="R40" s="276"/>
      <c r="S40" s="479"/>
      <c r="T40" s="275"/>
      <c r="U40" s="275"/>
      <c r="V40" s="276"/>
      <c r="W40" s="479"/>
      <c r="X40" s="275"/>
      <c r="Y40" s="276"/>
      <c r="Z40" s="487"/>
      <c r="AB40" s="386"/>
    </row>
    <row r="41" spans="1:28" ht="10.199999999999999" customHeight="1">
      <c r="A41" s="474">
        <v>12</v>
      </c>
      <c r="B41" s="476"/>
      <c r="C41" s="477"/>
      <c r="D41" s="477"/>
      <c r="E41" s="477"/>
      <c r="F41" s="478"/>
      <c r="G41" s="476"/>
      <c r="H41" s="477"/>
      <c r="I41" s="477"/>
      <c r="J41" s="477"/>
      <c r="K41" s="478"/>
      <c r="L41" s="480"/>
      <c r="M41" s="488"/>
      <c r="N41" s="489"/>
      <c r="O41" s="476"/>
      <c r="P41" s="477"/>
      <c r="Q41" s="477"/>
      <c r="R41" s="478"/>
      <c r="S41" s="476"/>
      <c r="T41" s="477"/>
      <c r="U41" s="477"/>
      <c r="V41" s="478"/>
      <c r="W41" s="476"/>
      <c r="X41" s="477"/>
      <c r="Y41" s="478"/>
      <c r="Z41" s="486"/>
      <c r="AB41" s="386"/>
    </row>
    <row r="42" spans="1:28" ht="10.199999999999999" customHeight="1">
      <c r="A42" s="475"/>
      <c r="B42" s="479"/>
      <c r="C42" s="275"/>
      <c r="D42" s="275"/>
      <c r="E42" s="275"/>
      <c r="F42" s="276"/>
      <c r="G42" s="479"/>
      <c r="H42" s="275"/>
      <c r="I42" s="275"/>
      <c r="J42" s="275"/>
      <c r="K42" s="276"/>
      <c r="L42" s="490"/>
      <c r="M42" s="491"/>
      <c r="N42" s="492"/>
      <c r="O42" s="479"/>
      <c r="P42" s="275"/>
      <c r="Q42" s="275"/>
      <c r="R42" s="276"/>
      <c r="S42" s="479"/>
      <c r="T42" s="275"/>
      <c r="U42" s="275"/>
      <c r="V42" s="276"/>
      <c r="W42" s="479"/>
      <c r="X42" s="275"/>
      <c r="Y42" s="276"/>
      <c r="Z42" s="487"/>
      <c r="AB42" s="386"/>
    </row>
    <row r="43" spans="1:28" ht="10.199999999999999" customHeight="1">
      <c r="A43" s="474">
        <v>13</v>
      </c>
      <c r="B43" s="476"/>
      <c r="C43" s="477"/>
      <c r="D43" s="477"/>
      <c r="E43" s="477"/>
      <c r="F43" s="478"/>
      <c r="G43" s="476"/>
      <c r="H43" s="477"/>
      <c r="I43" s="477"/>
      <c r="J43" s="477"/>
      <c r="K43" s="478"/>
      <c r="L43" s="480"/>
      <c r="M43" s="488"/>
      <c r="N43" s="489"/>
      <c r="O43" s="476"/>
      <c r="P43" s="477"/>
      <c r="Q43" s="477"/>
      <c r="R43" s="478"/>
      <c r="S43" s="476"/>
      <c r="T43" s="477"/>
      <c r="U43" s="477"/>
      <c r="V43" s="478"/>
      <c r="W43" s="476"/>
      <c r="X43" s="477"/>
      <c r="Y43" s="478"/>
      <c r="Z43" s="486"/>
      <c r="AB43" s="386"/>
    </row>
    <row r="44" spans="1:28" ht="10.199999999999999" customHeight="1">
      <c r="A44" s="475"/>
      <c r="B44" s="479"/>
      <c r="C44" s="275"/>
      <c r="D44" s="275"/>
      <c r="E44" s="275"/>
      <c r="F44" s="276"/>
      <c r="G44" s="479"/>
      <c r="H44" s="275"/>
      <c r="I44" s="275"/>
      <c r="J44" s="275"/>
      <c r="K44" s="276"/>
      <c r="L44" s="490"/>
      <c r="M44" s="491"/>
      <c r="N44" s="492"/>
      <c r="O44" s="479"/>
      <c r="P44" s="275"/>
      <c r="Q44" s="275"/>
      <c r="R44" s="276"/>
      <c r="S44" s="479"/>
      <c r="T44" s="275"/>
      <c r="U44" s="275"/>
      <c r="V44" s="276"/>
      <c r="W44" s="479"/>
      <c r="X44" s="275"/>
      <c r="Y44" s="276"/>
      <c r="Z44" s="487"/>
      <c r="AB44" s="386"/>
    </row>
    <row r="45" spans="1:28" ht="10.199999999999999" customHeight="1">
      <c r="A45" s="474">
        <v>14</v>
      </c>
      <c r="B45" s="476"/>
      <c r="C45" s="477"/>
      <c r="D45" s="477"/>
      <c r="E45" s="477"/>
      <c r="F45" s="478"/>
      <c r="G45" s="476"/>
      <c r="H45" s="477"/>
      <c r="I45" s="477"/>
      <c r="J45" s="477"/>
      <c r="K45" s="478"/>
      <c r="L45" s="480"/>
      <c r="M45" s="488"/>
      <c r="N45" s="489"/>
      <c r="O45" s="476"/>
      <c r="P45" s="477"/>
      <c r="Q45" s="477"/>
      <c r="R45" s="478"/>
      <c r="S45" s="476"/>
      <c r="T45" s="477"/>
      <c r="U45" s="477"/>
      <c r="V45" s="478"/>
      <c r="W45" s="476"/>
      <c r="X45" s="477"/>
      <c r="Y45" s="478"/>
      <c r="Z45" s="486"/>
      <c r="AB45" s="386"/>
    </row>
    <row r="46" spans="1:28" ht="10.199999999999999" customHeight="1">
      <c r="A46" s="475"/>
      <c r="B46" s="479"/>
      <c r="C46" s="275"/>
      <c r="D46" s="275"/>
      <c r="E46" s="275"/>
      <c r="F46" s="276"/>
      <c r="G46" s="479"/>
      <c r="H46" s="275"/>
      <c r="I46" s="275"/>
      <c r="J46" s="275"/>
      <c r="K46" s="276"/>
      <c r="L46" s="490"/>
      <c r="M46" s="491"/>
      <c r="N46" s="492"/>
      <c r="O46" s="479"/>
      <c r="P46" s="275"/>
      <c r="Q46" s="275"/>
      <c r="R46" s="276"/>
      <c r="S46" s="479"/>
      <c r="T46" s="275"/>
      <c r="U46" s="275"/>
      <c r="V46" s="276"/>
      <c r="W46" s="479"/>
      <c r="X46" s="275"/>
      <c r="Y46" s="276"/>
      <c r="Z46" s="487"/>
      <c r="AB46" s="386"/>
    </row>
    <row r="47" spans="1:28" ht="10.199999999999999" customHeight="1">
      <c r="A47" s="474">
        <v>15</v>
      </c>
      <c r="B47" s="476"/>
      <c r="C47" s="477"/>
      <c r="D47" s="477"/>
      <c r="E47" s="477"/>
      <c r="F47" s="478"/>
      <c r="G47" s="476"/>
      <c r="H47" s="477"/>
      <c r="I47" s="477"/>
      <c r="J47" s="477"/>
      <c r="K47" s="478"/>
      <c r="L47" s="480"/>
      <c r="M47" s="488"/>
      <c r="N47" s="489"/>
      <c r="O47" s="476"/>
      <c r="P47" s="477"/>
      <c r="Q47" s="477"/>
      <c r="R47" s="478"/>
      <c r="S47" s="476"/>
      <c r="T47" s="477"/>
      <c r="U47" s="477"/>
      <c r="V47" s="478"/>
      <c r="W47" s="476"/>
      <c r="X47" s="477"/>
      <c r="Y47" s="478"/>
      <c r="Z47" s="486"/>
      <c r="AB47" s="386"/>
    </row>
    <row r="48" spans="1:28" ht="10.199999999999999" customHeight="1">
      <c r="A48" s="475"/>
      <c r="B48" s="479"/>
      <c r="C48" s="275"/>
      <c r="D48" s="275"/>
      <c r="E48" s="275"/>
      <c r="F48" s="276"/>
      <c r="G48" s="479"/>
      <c r="H48" s="275"/>
      <c r="I48" s="275"/>
      <c r="J48" s="275"/>
      <c r="K48" s="276"/>
      <c r="L48" s="490"/>
      <c r="M48" s="491"/>
      <c r="N48" s="492"/>
      <c r="O48" s="479"/>
      <c r="P48" s="275"/>
      <c r="Q48" s="275"/>
      <c r="R48" s="276"/>
      <c r="S48" s="479"/>
      <c r="T48" s="275"/>
      <c r="U48" s="275"/>
      <c r="V48" s="276"/>
      <c r="W48" s="479"/>
      <c r="X48" s="275"/>
      <c r="Y48" s="276"/>
      <c r="Z48" s="487"/>
      <c r="AB48" s="386"/>
    </row>
    <row r="49" spans="1:28" ht="10.199999999999999" customHeight="1">
      <c r="A49" s="474">
        <v>16</v>
      </c>
      <c r="B49" s="476"/>
      <c r="C49" s="477"/>
      <c r="D49" s="477"/>
      <c r="E49" s="477"/>
      <c r="F49" s="478"/>
      <c r="G49" s="476"/>
      <c r="H49" s="477"/>
      <c r="I49" s="477"/>
      <c r="J49" s="477"/>
      <c r="K49" s="478"/>
      <c r="L49" s="480"/>
      <c r="M49" s="488"/>
      <c r="N49" s="489"/>
      <c r="O49" s="476"/>
      <c r="P49" s="477"/>
      <c r="Q49" s="477"/>
      <c r="R49" s="478"/>
      <c r="S49" s="476"/>
      <c r="T49" s="477"/>
      <c r="U49" s="477"/>
      <c r="V49" s="478"/>
      <c r="W49" s="476"/>
      <c r="X49" s="477"/>
      <c r="Y49" s="478"/>
      <c r="Z49" s="486"/>
      <c r="AB49" s="386"/>
    </row>
    <row r="50" spans="1:28" ht="10.199999999999999" customHeight="1">
      <c r="A50" s="475"/>
      <c r="B50" s="479"/>
      <c r="C50" s="275"/>
      <c r="D50" s="275"/>
      <c r="E50" s="275"/>
      <c r="F50" s="276"/>
      <c r="G50" s="479"/>
      <c r="H50" s="275"/>
      <c r="I50" s="275"/>
      <c r="J50" s="275"/>
      <c r="K50" s="276"/>
      <c r="L50" s="490"/>
      <c r="M50" s="491"/>
      <c r="N50" s="492"/>
      <c r="O50" s="479"/>
      <c r="P50" s="275"/>
      <c r="Q50" s="275"/>
      <c r="R50" s="276"/>
      <c r="S50" s="479"/>
      <c r="T50" s="275"/>
      <c r="U50" s="275"/>
      <c r="V50" s="276"/>
      <c r="W50" s="479"/>
      <c r="X50" s="275"/>
      <c r="Y50" s="276"/>
      <c r="Z50" s="487"/>
      <c r="AB50" s="386"/>
    </row>
    <row r="51" spans="1:28" ht="10.199999999999999" customHeight="1">
      <c r="A51" s="474">
        <v>17</v>
      </c>
      <c r="B51" s="476"/>
      <c r="C51" s="477"/>
      <c r="D51" s="477"/>
      <c r="E51" s="477"/>
      <c r="F51" s="478"/>
      <c r="G51" s="476"/>
      <c r="H51" s="477"/>
      <c r="I51" s="477"/>
      <c r="J51" s="477"/>
      <c r="K51" s="478"/>
      <c r="L51" s="480"/>
      <c r="M51" s="488"/>
      <c r="N51" s="489"/>
      <c r="O51" s="476"/>
      <c r="P51" s="477"/>
      <c r="Q51" s="477"/>
      <c r="R51" s="478"/>
      <c r="S51" s="476"/>
      <c r="T51" s="477"/>
      <c r="U51" s="477"/>
      <c r="V51" s="478"/>
      <c r="W51" s="476"/>
      <c r="X51" s="477"/>
      <c r="Y51" s="478"/>
      <c r="Z51" s="486"/>
      <c r="AB51" s="386"/>
    </row>
    <row r="52" spans="1:28" ht="10.199999999999999" customHeight="1">
      <c r="A52" s="475"/>
      <c r="B52" s="479"/>
      <c r="C52" s="275"/>
      <c r="D52" s="275"/>
      <c r="E52" s="275"/>
      <c r="F52" s="276"/>
      <c r="G52" s="479"/>
      <c r="H52" s="275"/>
      <c r="I52" s="275"/>
      <c r="J52" s="275"/>
      <c r="K52" s="276"/>
      <c r="L52" s="490"/>
      <c r="M52" s="491"/>
      <c r="N52" s="492"/>
      <c r="O52" s="479"/>
      <c r="P52" s="275"/>
      <c r="Q52" s="275"/>
      <c r="R52" s="276"/>
      <c r="S52" s="479"/>
      <c r="T52" s="275"/>
      <c r="U52" s="275"/>
      <c r="V52" s="276"/>
      <c r="W52" s="479"/>
      <c r="X52" s="275"/>
      <c r="Y52" s="276"/>
      <c r="Z52" s="487"/>
      <c r="AB52" s="386"/>
    </row>
    <row r="53" spans="1:28" ht="10.199999999999999" customHeight="1">
      <c r="A53" s="474">
        <v>18</v>
      </c>
      <c r="B53" s="476"/>
      <c r="C53" s="477"/>
      <c r="D53" s="477"/>
      <c r="E53" s="477"/>
      <c r="F53" s="478"/>
      <c r="G53" s="476"/>
      <c r="H53" s="477"/>
      <c r="I53" s="477"/>
      <c r="J53" s="477"/>
      <c r="K53" s="478"/>
      <c r="L53" s="480"/>
      <c r="M53" s="488"/>
      <c r="N53" s="489"/>
      <c r="O53" s="476"/>
      <c r="P53" s="477"/>
      <c r="Q53" s="477"/>
      <c r="R53" s="478"/>
      <c r="S53" s="476"/>
      <c r="T53" s="477"/>
      <c r="U53" s="477"/>
      <c r="V53" s="478"/>
      <c r="W53" s="476"/>
      <c r="X53" s="477"/>
      <c r="Y53" s="478"/>
      <c r="Z53" s="486"/>
      <c r="AB53" s="386"/>
    </row>
    <row r="54" spans="1:28" ht="10.199999999999999" customHeight="1">
      <c r="A54" s="475"/>
      <c r="B54" s="479"/>
      <c r="C54" s="275"/>
      <c r="D54" s="275"/>
      <c r="E54" s="275"/>
      <c r="F54" s="276"/>
      <c r="G54" s="479"/>
      <c r="H54" s="275"/>
      <c r="I54" s="275"/>
      <c r="J54" s="275"/>
      <c r="K54" s="276"/>
      <c r="L54" s="490"/>
      <c r="M54" s="491"/>
      <c r="N54" s="492"/>
      <c r="O54" s="479"/>
      <c r="P54" s="275"/>
      <c r="Q54" s="275"/>
      <c r="R54" s="276"/>
      <c r="S54" s="479"/>
      <c r="T54" s="275"/>
      <c r="U54" s="275"/>
      <c r="V54" s="276"/>
      <c r="W54" s="479"/>
      <c r="X54" s="275"/>
      <c r="Y54" s="276"/>
      <c r="Z54" s="487"/>
      <c r="AB54" s="386"/>
    </row>
    <row r="55" spans="1:28" ht="10.199999999999999" customHeight="1">
      <c r="A55" s="474">
        <v>19</v>
      </c>
      <c r="B55" s="476"/>
      <c r="C55" s="477"/>
      <c r="D55" s="477"/>
      <c r="E55" s="477"/>
      <c r="F55" s="478"/>
      <c r="G55" s="476"/>
      <c r="H55" s="477"/>
      <c r="I55" s="477"/>
      <c r="J55" s="477"/>
      <c r="K55" s="478"/>
      <c r="L55" s="480"/>
      <c r="M55" s="481"/>
      <c r="N55" s="482"/>
      <c r="O55" s="476"/>
      <c r="P55" s="477"/>
      <c r="Q55" s="477"/>
      <c r="R55" s="478"/>
      <c r="S55" s="476"/>
      <c r="T55" s="477"/>
      <c r="U55" s="477"/>
      <c r="V55" s="478"/>
      <c r="W55" s="476"/>
      <c r="X55" s="477"/>
      <c r="Y55" s="478"/>
      <c r="Z55" s="486"/>
      <c r="AB55" s="386"/>
    </row>
    <row r="56" spans="1:28" ht="10.199999999999999" customHeight="1">
      <c r="A56" s="475"/>
      <c r="B56" s="479"/>
      <c r="C56" s="275"/>
      <c r="D56" s="275"/>
      <c r="E56" s="275"/>
      <c r="F56" s="276"/>
      <c r="G56" s="479"/>
      <c r="H56" s="275"/>
      <c r="I56" s="275"/>
      <c r="J56" s="275"/>
      <c r="K56" s="276"/>
      <c r="L56" s="483"/>
      <c r="M56" s="484"/>
      <c r="N56" s="485"/>
      <c r="O56" s="479"/>
      <c r="P56" s="275"/>
      <c r="Q56" s="275"/>
      <c r="R56" s="276"/>
      <c r="S56" s="479"/>
      <c r="T56" s="275"/>
      <c r="U56" s="275"/>
      <c r="V56" s="276"/>
      <c r="W56" s="479"/>
      <c r="X56" s="275"/>
      <c r="Y56" s="276"/>
      <c r="Z56" s="487"/>
      <c r="AB56" s="386"/>
    </row>
    <row r="57" spans="1:28" ht="10.199999999999999" customHeight="1">
      <c r="A57" s="474">
        <v>20</v>
      </c>
      <c r="B57" s="476"/>
      <c r="C57" s="477"/>
      <c r="D57" s="477"/>
      <c r="E57" s="477"/>
      <c r="F57" s="478"/>
      <c r="G57" s="476"/>
      <c r="H57" s="477"/>
      <c r="I57" s="477"/>
      <c r="J57" s="477"/>
      <c r="K57" s="478"/>
      <c r="L57" s="480"/>
      <c r="M57" s="481"/>
      <c r="N57" s="482"/>
      <c r="O57" s="476"/>
      <c r="P57" s="477"/>
      <c r="Q57" s="477"/>
      <c r="R57" s="478"/>
      <c r="S57" s="476"/>
      <c r="T57" s="477"/>
      <c r="U57" s="477"/>
      <c r="V57" s="478"/>
      <c r="W57" s="476"/>
      <c r="X57" s="477"/>
      <c r="Y57" s="478"/>
      <c r="Z57" s="486"/>
      <c r="AB57" s="386"/>
    </row>
    <row r="58" spans="1:28" ht="10.199999999999999" customHeight="1">
      <c r="A58" s="475"/>
      <c r="B58" s="479"/>
      <c r="C58" s="275"/>
      <c r="D58" s="275"/>
      <c r="E58" s="275"/>
      <c r="F58" s="276"/>
      <c r="G58" s="479"/>
      <c r="H58" s="275"/>
      <c r="I58" s="275"/>
      <c r="J58" s="275"/>
      <c r="K58" s="276"/>
      <c r="L58" s="483"/>
      <c r="M58" s="484"/>
      <c r="N58" s="485"/>
      <c r="O58" s="479"/>
      <c r="P58" s="275"/>
      <c r="Q58" s="275"/>
      <c r="R58" s="276"/>
      <c r="S58" s="479"/>
      <c r="T58" s="275"/>
      <c r="U58" s="275"/>
      <c r="V58" s="276"/>
      <c r="W58" s="479"/>
      <c r="X58" s="275"/>
      <c r="Y58" s="276"/>
      <c r="Z58" s="487"/>
      <c r="AB58" s="386"/>
    </row>
    <row r="59" spans="1:28" ht="10.199999999999999" customHeight="1">
      <c r="A59" s="474">
        <v>21</v>
      </c>
      <c r="B59" s="476"/>
      <c r="C59" s="477"/>
      <c r="D59" s="477"/>
      <c r="E59" s="477"/>
      <c r="F59" s="478"/>
      <c r="G59" s="476"/>
      <c r="H59" s="477"/>
      <c r="I59" s="477"/>
      <c r="J59" s="477"/>
      <c r="K59" s="478"/>
      <c r="L59" s="480"/>
      <c r="M59" s="481"/>
      <c r="N59" s="482"/>
      <c r="O59" s="476"/>
      <c r="P59" s="477"/>
      <c r="Q59" s="477"/>
      <c r="R59" s="478"/>
      <c r="S59" s="476"/>
      <c r="T59" s="477"/>
      <c r="U59" s="477"/>
      <c r="V59" s="478"/>
      <c r="W59" s="476"/>
      <c r="X59" s="477"/>
      <c r="Y59" s="478"/>
      <c r="Z59" s="486"/>
      <c r="AB59" s="386"/>
    </row>
    <row r="60" spans="1:28" ht="10.199999999999999" customHeight="1">
      <c r="A60" s="475"/>
      <c r="B60" s="479"/>
      <c r="C60" s="275"/>
      <c r="D60" s="275"/>
      <c r="E60" s="275"/>
      <c r="F60" s="276"/>
      <c r="G60" s="479"/>
      <c r="H60" s="275"/>
      <c r="I60" s="275"/>
      <c r="J60" s="275"/>
      <c r="K60" s="276"/>
      <c r="L60" s="483"/>
      <c r="M60" s="484"/>
      <c r="N60" s="485"/>
      <c r="O60" s="479"/>
      <c r="P60" s="275"/>
      <c r="Q60" s="275"/>
      <c r="R60" s="276"/>
      <c r="S60" s="479"/>
      <c r="T60" s="275"/>
      <c r="U60" s="275"/>
      <c r="V60" s="276"/>
      <c r="W60" s="479"/>
      <c r="X60" s="275"/>
      <c r="Y60" s="276"/>
      <c r="Z60" s="487"/>
      <c r="AB60" s="386"/>
    </row>
    <row r="61" spans="1:28" ht="10.199999999999999" customHeight="1">
      <c r="A61" s="474">
        <v>22</v>
      </c>
      <c r="B61" s="476"/>
      <c r="C61" s="477"/>
      <c r="D61" s="477"/>
      <c r="E61" s="477"/>
      <c r="F61" s="478"/>
      <c r="G61" s="476"/>
      <c r="H61" s="477"/>
      <c r="I61" s="477"/>
      <c r="J61" s="477"/>
      <c r="K61" s="478"/>
      <c r="L61" s="480"/>
      <c r="M61" s="481"/>
      <c r="N61" s="482"/>
      <c r="O61" s="476"/>
      <c r="P61" s="477"/>
      <c r="Q61" s="477"/>
      <c r="R61" s="478"/>
      <c r="S61" s="476"/>
      <c r="T61" s="477"/>
      <c r="U61" s="477"/>
      <c r="V61" s="478"/>
      <c r="W61" s="476"/>
      <c r="X61" s="477"/>
      <c r="Y61" s="478"/>
      <c r="Z61" s="486"/>
      <c r="AB61" s="386"/>
    </row>
    <row r="62" spans="1:28" ht="10.199999999999999" customHeight="1">
      <c r="A62" s="475"/>
      <c r="B62" s="479"/>
      <c r="C62" s="275"/>
      <c r="D62" s="275"/>
      <c r="E62" s="275"/>
      <c r="F62" s="276"/>
      <c r="G62" s="479"/>
      <c r="H62" s="275"/>
      <c r="I62" s="275"/>
      <c r="J62" s="275"/>
      <c r="K62" s="276"/>
      <c r="L62" s="483"/>
      <c r="M62" s="484"/>
      <c r="N62" s="485"/>
      <c r="O62" s="479"/>
      <c r="P62" s="275"/>
      <c r="Q62" s="275"/>
      <c r="R62" s="276"/>
      <c r="S62" s="479"/>
      <c r="T62" s="275"/>
      <c r="U62" s="275"/>
      <c r="V62" s="276"/>
      <c r="W62" s="479"/>
      <c r="X62" s="275"/>
      <c r="Y62" s="276"/>
      <c r="Z62" s="487"/>
      <c r="AB62" s="386"/>
    </row>
    <row r="63" spans="1:28" ht="10.199999999999999" customHeight="1">
      <c r="A63" s="474">
        <v>23</v>
      </c>
      <c r="B63" s="476"/>
      <c r="C63" s="477"/>
      <c r="D63" s="477"/>
      <c r="E63" s="477"/>
      <c r="F63" s="478"/>
      <c r="G63" s="476"/>
      <c r="H63" s="477"/>
      <c r="I63" s="477"/>
      <c r="J63" s="477"/>
      <c r="K63" s="478"/>
      <c r="L63" s="480"/>
      <c r="M63" s="481"/>
      <c r="N63" s="482"/>
      <c r="O63" s="476"/>
      <c r="P63" s="477"/>
      <c r="Q63" s="477"/>
      <c r="R63" s="478"/>
      <c r="S63" s="476"/>
      <c r="T63" s="477"/>
      <c r="U63" s="477"/>
      <c r="V63" s="478"/>
      <c r="W63" s="476"/>
      <c r="X63" s="477"/>
      <c r="Y63" s="478"/>
      <c r="Z63" s="486"/>
      <c r="AB63" s="386"/>
    </row>
    <row r="64" spans="1:28" ht="10.199999999999999" customHeight="1">
      <c r="A64" s="475"/>
      <c r="B64" s="479"/>
      <c r="C64" s="275"/>
      <c r="D64" s="275"/>
      <c r="E64" s="275"/>
      <c r="F64" s="276"/>
      <c r="G64" s="479"/>
      <c r="H64" s="275"/>
      <c r="I64" s="275"/>
      <c r="J64" s="275"/>
      <c r="K64" s="276"/>
      <c r="L64" s="483"/>
      <c r="M64" s="484"/>
      <c r="N64" s="485"/>
      <c r="O64" s="479"/>
      <c r="P64" s="275"/>
      <c r="Q64" s="275"/>
      <c r="R64" s="276"/>
      <c r="S64" s="479"/>
      <c r="T64" s="275"/>
      <c r="U64" s="275"/>
      <c r="V64" s="276"/>
      <c r="W64" s="479"/>
      <c r="X64" s="275"/>
      <c r="Y64" s="276"/>
      <c r="Z64" s="487"/>
      <c r="AB64" s="386"/>
    </row>
    <row r="65" spans="1:28" ht="10.199999999999999" customHeight="1">
      <c r="A65" s="474">
        <v>24</v>
      </c>
      <c r="B65" s="476"/>
      <c r="C65" s="477"/>
      <c r="D65" s="477"/>
      <c r="E65" s="477"/>
      <c r="F65" s="478"/>
      <c r="G65" s="476"/>
      <c r="H65" s="477"/>
      <c r="I65" s="477"/>
      <c r="J65" s="477"/>
      <c r="K65" s="478"/>
      <c r="L65" s="480"/>
      <c r="M65" s="488"/>
      <c r="N65" s="489"/>
      <c r="O65" s="476"/>
      <c r="P65" s="477"/>
      <c r="Q65" s="477"/>
      <c r="R65" s="478"/>
      <c r="S65" s="476"/>
      <c r="T65" s="477"/>
      <c r="U65" s="477"/>
      <c r="V65" s="478"/>
      <c r="W65" s="476"/>
      <c r="X65" s="477"/>
      <c r="Y65" s="478"/>
      <c r="Z65" s="486"/>
      <c r="AB65" s="386"/>
    </row>
    <row r="66" spans="1:28" ht="10.199999999999999" customHeight="1">
      <c r="A66" s="475"/>
      <c r="B66" s="479"/>
      <c r="C66" s="275"/>
      <c r="D66" s="275"/>
      <c r="E66" s="275"/>
      <c r="F66" s="276"/>
      <c r="G66" s="479"/>
      <c r="H66" s="275"/>
      <c r="I66" s="275"/>
      <c r="J66" s="275"/>
      <c r="K66" s="276"/>
      <c r="L66" s="490"/>
      <c r="M66" s="491"/>
      <c r="N66" s="492"/>
      <c r="O66" s="479"/>
      <c r="P66" s="275"/>
      <c r="Q66" s="275"/>
      <c r="R66" s="276"/>
      <c r="S66" s="479"/>
      <c r="T66" s="275"/>
      <c r="U66" s="275"/>
      <c r="V66" s="276"/>
      <c r="W66" s="479"/>
      <c r="X66" s="275"/>
      <c r="Y66" s="276"/>
      <c r="Z66" s="487"/>
      <c r="AB66" s="386"/>
    </row>
    <row r="67" spans="1:28" ht="10.199999999999999" customHeight="1">
      <c r="A67" s="474">
        <v>25</v>
      </c>
      <c r="B67" s="476"/>
      <c r="C67" s="477"/>
      <c r="D67" s="477"/>
      <c r="E67" s="477"/>
      <c r="F67" s="478"/>
      <c r="G67" s="476"/>
      <c r="H67" s="477"/>
      <c r="I67" s="477"/>
      <c r="J67" s="477"/>
      <c r="K67" s="478"/>
      <c r="L67" s="480"/>
      <c r="M67" s="488"/>
      <c r="N67" s="489"/>
      <c r="O67" s="476"/>
      <c r="P67" s="477"/>
      <c r="Q67" s="477"/>
      <c r="R67" s="478"/>
      <c r="S67" s="476"/>
      <c r="T67" s="477"/>
      <c r="U67" s="477"/>
      <c r="V67" s="478"/>
      <c r="W67" s="476"/>
      <c r="X67" s="477"/>
      <c r="Y67" s="478"/>
      <c r="Z67" s="486"/>
      <c r="AB67" s="386"/>
    </row>
    <row r="68" spans="1:28" ht="10.199999999999999" customHeight="1">
      <c r="A68" s="475"/>
      <c r="B68" s="479"/>
      <c r="C68" s="275"/>
      <c r="D68" s="275"/>
      <c r="E68" s="275"/>
      <c r="F68" s="276"/>
      <c r="G68" s="479"/>
      <c r="H68" s="275"/>
      <c r="I68" s="275"/>
      <c r="J68" s="275"/>
      <c r="K68" s="276"/>
      <c r="L68" s="490"/>
      <c r="M68" s="491"/>
      <c r="N68" s="492"/>
      <c r="O68" s="479"/>
      <c r="P68" s="275"/>
      <c r="Q68" s="275"/>
      <c r="R68" s="276"/>
      <c r="S68" s="479"/>
      <c r="T68" s="275"/>
      <c r="U68" s="275"/>
      <c r="V68" s="276"/>
      <c r="W68" s="479"/>
      <c r="X68" s="275"/>
      <c r="Y68" s="276"/>
      <c r="Z68" s="487"/>
      <c r="AB68" s="386"/>
    </row>
    <row r="69" spans="1:28" ht="10.199999999999999" customHeight="1">
      <c r="A69" s="474">
        <v>26</v>
      </c>
      <c r="B69" s="476"/>
      <c r="C69" s="477"/>
      <c r="D69" s="477"/>
      <c r="E69" s="477"/>
      <c r="F69" s="478"/>
      <c r="G69" s="476"/>
      <c r="H69" s="477"/>
      <c r="I69" s="477"/>
      <c r="J69" s="477"/>
      <c r="K69" s="478"/>
      <c r="L69" s="480"/>
      <c r="M69" s="488"/>
      <c r="N69" s="489"/>
      <c r="O69" s="476"/>
      <c r="P69" s="477"/>
      <c r="Q69" s="477"/>
      <c r="R69" s="478"/>
      <c r="S69" s="476"/>
      <c r="T69" s="477"/>
      <c r="U69" s="477"/>
      <c r="V69" s="478"/>
      <c r="W69" s="476"/>
      <c r="X69" s="477"/>
      <c r="Y69" s="478"/>
      <c r="Z69" s="486"/>
      <c r="AB69" s="386"/>
    </row>
    <row r="70" spans="1:28" ht="10.199999999999999" customHeight="1">
      <c r="A70" s="475"/>
      <c r="B70" s="479"/>
      <c r="C70" s="275"/>
      <c r="D70" s="275"/>
      <c r="E70" s="275"/>
      <c r="F70" s="276"/>
      <c r="G70" s="479"/>
      <c r="H70" s="275"/>
      <c r="I70" s="275"/>
      <c r="J70" s="275"/>
      <c r="K70" s="276"/>
      <c r="L70" s="490"/>
      <c r="M70" s="491"/>
      <c r="N70" s="492"/>
      <c r="O70" s="479"/>
      <c r="P70" s="275"/>
      <c r="Q70" s="275"/>
      <c r="R70" s="276"/>
      <c r="S70" s="479"/>
      <c r="T70" s="275"/>
      <c r="U70" s="275"/>
      <c r="V70" s="276"/>
      <c r="W70" s="479"/>
      <c r="X70" s="275"/>
      <c r="Y70" s="276"/>
      <c r="Z70" s="487"/>
      <c r="AB70" s="386"/>
    </row>
    <row r="71" spans="1:28" ht="10.199999999999999" customHeight="1">
      <c r="A71" s="474">
        <v>27</v>
      </c>
      <c r="B71" s="476"/>
      <c r="C71" s="477"/>
      <c r="D71" s="477"/>
      <c r="E71" s="477"/>
      <c r="F71" s="478"/>
      <c r="G71" s="476"/>
      <c r="H71" s="477"/>
      <c r="I71" s="477"/>
      <c r="J71" s="477"/>
      <c r="K71" s="478"/>
      <c r="L71" s="480"/>
      <c r="M71" s="488"/>
      <c r="N71" s="489"/>
      <c r="O71" s="476"/>
      <c r="P71" s="477"/>
      <c r="Q71" s="477"/>
      <c r="R71" s="478"/>
      <c r="S71" s="476"/>
      <c r="T71" s="477"/>
      <c r="U71" s="477"/>
      <c r="V71" s="478"/>
      <c r="W71" s="476"/>
      <c r="X71" s="477"/>
      <c r="Y71" s="478"/>
      <c r="Z71" s="486"/>
      <c r="AB71" s="386"/>
    </row>
    <row r="72" spans="1:28" ht="10.199999999999999" customHeight="1">
      <c r="A72" s="475"/>
      <c r="B72" s="479"/>
      <c r="C72" s="275"/>
      <c r="D72" s="275"/>
      <c r="E72" s="275"/>
      <c r="F72" s="276"/>
      <c r="G72" s="479"/>
      <c r="H72" s="275"/>
      <c r="I72" s="275"/>
      <c r="J72" s="275"/>
      <c r="K72" s="276"/>
      <c r="L72" s="490"/>
      <c r="M72" s="491"/>
      <c r="N72" s="492"/>
      <c r="O72" s="479"/>
      <c r="P72" s="275"/>
      <c r="Q72" s="275"/>
      <c r="R72" s="276"/>
      <c r="S72" s="479"/>
      <c r="T72" s="275"/>
      <c r="U72" s="275"/>
      <c r="V72" s="276"/>
      <c r="W72" s="479"/>
      <c r="X72" s="275"/>
      <c r="Y72" s="276"/>
      <c r="Z72" s="487"/>
      <c r="AB72" s="386"/>
    </row>
    <row r="73" spans="1:28" ht="10.199999999999999" customHeight="1">
      <c r="A73" s="474">
        <v>28</v>
      </c>
      <c r="B73" s="476"/>
      <c r="C73" s="477"/>
      <c r="D73" s="477"/>
      <c r="E73" s="477"/>
      <c r="F73" s="478"/>
      <c r="G73" s="476"/>
      <c r="H73" s="477"/>
      <c r="I73" s="477"/>
      <c r="J73" s="477"/>
      <c r="K73" s="478"/>
      <c r="L73" s="480"/>
      <c r="M73" s="481"/>
      <c r="N73" s="482"/>
      <c r="O73" s="476"/>
      <c r="P73" s="477"/>
      <c r="Q73" s="477"/>
      <c r="R73" s="478"/>
      <c r="S73" s="476"/>
      <c r="T73" s="477"/>
      <c r="U73" s="477"/>
      <c r="V73" s="478"/>
      <c r="W73" s="476"/>
      <c r="X73" s="477"/>
      <c r="Y73" s="478"/>
      <c r="Z73" s="486"/>
      <c r="AB73" s="386"/>
    </row>
    <row r="74" spans="1:28" ht="10.199999999999999" customHeight="1">
      <c r="A74" s="475"/>
      <c r="B74" s="479"/>
      <c r="C74" s="275"/>
      <c r="D74" s="275"/>
      <c r="E74" s="275"/>
      <c r="F74" s="276"/>
      <c r="G74" s="479"/>
      <c r="H74" s="275"/>
      <c r="I74" s="275"/>
      <c r="J74" s="275"/>
      <c r="K74" s="276"/>
      <c r="L74" s="483"/>
      <c r="M74" s="484"/>
      <c r="N74" s="485"/>
      <c r="O74" s="479"/>
      <c r="P74" s="275"/>
      <c r="Q74" s="275"/>
      <c r="R74" s="276"/>
      <c r="S74" s="479"/>
      <c r="T74" s="275"/>
      <c r="U74" s="275"/>
      <c r="V74" s="276"/>
      <c r="W74" s="479"/>
      <c r="X74" s="275"/>
      <c r="Y74" s="276"/>
      <c r="Z74" s="487"/>
      <c r="AB74" s="386"/>
    </row>
    <row r="75" spans="1:28" ht="10.199999999999999" customHeight="1">
      <c r="A75" s="474">
        <v>29</v>
      </c>
      <c r="B75" s="476"/>
      <c r="C75" s="477"/>
      <c r="D75" s="477"/>
      <c r="E75" s="477"/>
      <c r="F75" s="478"/>
      <c r="G75" s="476"/>
      <c r="H75" s="477"/>
      <c r="I75" s="477"/>
      <c r="J75" s="477"/>
      <c r="K75" s="478"/>
      <c r="L75" s="480"/>
      <c r="M75" s="481"/>
      <c r="N75" s="482"/>
      <c r="O75" s="476"/>
      <c r="P75" s="477"/>
      <c r="Q75" s="477"/>
      <c r="R75" s="478"/>
      <c r="S75" s="476"/>
      <c r="T75" s="477"/>
      <c r="U75" s="477"/>
      <c r="V75" s="478"/>
      <c r="W75" s="476"/>
      <c r="X75" s="477"/>
      <c r="Y75" s="478"/>
      <c r="Z75" s="486"/>
      <c r="AB75" s="386"/>
    </row>
    <row r="76" spans="1:28" ht="10.199999999999999" customHeight="1">
      <c r="A76" s="475"/>
      <c r="B76" s="479"/>
      <c r="C76" s="275"/>
      <c r="D76" s="275"/>
      <c r="E76" s="275"/>
      <c r="F76" s="276"/>
      <c r="G76" s="479"/>
      <c r="H76" s="275"/>
      <c r="I76" s="275"/>
      <c r="J76" s="275"/>
      <c r="K76" s="276"/>
      <c r="L76" s="483"/>
      <c r="M76" s="484"/>
      <c r="N76" s="485"/>
      <c r="O76" s="479"/>
      <c r="P76" s="275"/>
      <c r="Q76" s="275"/>
      <c r="R76" s="276"/>
      <c r="S76" s="479"/>
      <c r="T76" s="275"/>
      <c r="U76" s="275"/>
      <c r="V76" s="276"/>
      <c r="W76" s="479"/>
      <c r="X76" s="275"/>
      <c r="Y76" s="276"/>
      <c r="Z76" s="487"/>
      <c r="AB76" s="386"/>
    </row>
    <row r="77" spans="1:28" ht="10.199999999999999" customHeight="1">
      <c r="A77" s="474">
        <v>30</v>
      </c>
      <c r="B77" s="476"/>
      <c r="C77" s="477"/>
      <c r="D77" s="477"/>
      <c r="E77" s="477"/>
      <c r="F77" s="478"/>
      <c r="G77" s="476"/>
      <c r="H77" s="477"/>
      <c r="I77" s="477"/>
      <c r="J77" s="477"/>
      <c r="K77" s="478"/>
      <c r="L77" s="480"/>
      <c r="M77" s="481"/>
      <c r="N77" s="482"/>
      <c r="O77" s="476"/>
      <c r="P77" s="477"/>
      <c r="Q77" s="477"/>
      <c r="R77" s="478"/>
      <c r="S77" s="476"/>
      <c r="T77" s="477"/>
      <c r="U77" s="477"/>
      <c r="V77" s="478"/>
      <c r="W77" s="476"/>
      <c r="X77" s="477"/>
      <c r="Y77" s="478"/>
      <c r="Z77" s="486"/>
      <c r="AB77" s="386"/>
    </row>
    <row r="78" spans="1:28" ht="10.199999999999999" customHeight="1">
      <c r="A78" s="475"/>
      <c r="B78" s="479"/>
      <c r="C78" s="275"/>
      <c r="D78" s="275"/>
      <c r="E78" s="275"/>
      <c r="F78" s="276"/>
      <c r="G78" s="479"/>
      <c r="H78" s="275"/>
      <c r="I78" s="275"/>
      <c r="J78" s="275"/>
      <c r="K78" s="276"/>
      <c r="L78" s="483"/>
      <c r="M78" s="484"/>
      <c r="N78" s="485"/>
      <c r="O78" s="479"/>
      <c r="P78" s="275"/>
      <c r="Q78" s="275"/>
      <c r="R78" s="276"/>
      <c r="S78" s="479"/>
      <c r="T78" s="275"/>
      <c r="U78" s="275"/>
      <c r="V78" s="276"/>
      <c r="W78" s="479"/>
      <c r="X78" s="275"/>
      <c r="Y78" s="276"/>
      <c r="Z78" s="487"/>
      <c r="AB78" s="386"/>
    </row>
    <row r="79" spans="1:28" ht="10.199999999999999" customHeight="1">
      <c r="A79" s="474">
        <v>31</v>
      </c>
      <c r="B79" s="476"/>
      <c r="C79" s="477"/>
      <c r="D79" s="477"/>
      <c r="E79" s="477"/>
      <c r="F79" s="478"/>
      <c r="G79" s="476"/>
      <c r="H79" s="477"/>
      <c r="I79" s="477"/>
      <c r="J79" s="477"/>
      <c r="K79" s="478"/>
      <c r="L79" s="480"/>
      <c r="M79" s="481"/>
      <c r="N79" s="482"/>
      <c r="O79" s="476"/>
      <c r="P79" s="477"/>
      <c r="Q79" s="477"/>
      <c r="R79" s="478"/>
      <c r="S79" s="476"/>
      <c r="T79" s="477"/>
      <c r="U79" s="477"/>
      <c r="V79" s="478"/>
      <c r="W79" s="476"/>
      <c r="X79" s="477"/>
      <c r="Y79" s="478"/>
      <c r="Z79" s="486"/>
      <c r="AB79" s="386"/>
    </row>
    <row r="80" spans="1:28" ht="10.199999999999999" customHeight="1">
      <c r="A80" s="475"/>
      <c r="B80" s="479"/>
      <c r="C80" s="275"/>
      <c r="D80" s="275"/>
      <c r="E80" s="275"/>
      <c r="F80" s="276"/>
      <c r="G80" s="479"/>
      <c r="H80" s="275"/>
      <c r="I80" s="275"/>
      <c r="J80" s="275"/>
      <c r="K80" s="276"/>
      <c r="L80" s="483"/>
      <c r="M80" s="484"/>
      <c r="N80" s="485"/>
      <c r="O80" s="479"/>
      <c r="P80" s="275"/>
      <c r="Q80" s="275"/>
      <c r="R80" s="276"/>
      <c r="S80" s="479"/>
      <c r="T80" s="275"/>
      <c r="U80" s="275"/>
      <c r="V80" s="276"/>
      <c r="W80" s="479"/>
      <c r="X80" s="275"/>
      <c r="Y80" s="276"/>
      <c r="Z80" s="487"/>
      <c r="AB80" s="386"/>
    </row>
    <row r="81" spans="1:28" ht="10.199999999999999" customHeight="1">
      <c r="A81" s="474">
        <v>32</v>
      </c>
      <c r="B81" s="476"/>
      <c r="C81" s="477"/>
      <c r="D81" s="477"/>
      <c r="E81" s="477"/>
      <c r="F81" s="478"/>
      <c r="G81" s="476"/>
      <c r="H81" s="477"/>
      <c r="I81" s="477"/>
      <c r="J81" s="477"/>
      <c r="K81" s="478"/>
      <c r="L81" s="480"/>
      <c r="M81" s="488"/>
      <c r="N81" s="489"/>
      <c r="O81" s="476"/>
      <c r="P81" s="477"/>
      <c r="Q81" s="477"/>
      <c r="R81" s="478"/>
      <c r="S81" s="476"/>
      <c r="T81" s="477"/>
      <c r="U81" s="477"/>
      <c r="V81" s="478"/>
      <c r="W81" s="476"/>
      <c r="X81" s="477"/>
      <c r="Y81" s="478"/>
      <c r="Z81" s="486"/>
      <c r="AB81" s="386"/>
    </row>
    <row r="82" spans="1:28" ht="10.199999999999999" customHeight="1">
      <c r="A82" s="475"/>
      <c r="B82" s="479"/>
      <c r="C82" s="275"/>
      <c r="D82" s="275"/>
      <c r="E82" s="275"/>
      <c r="F82" s="276"/>
      <c r="G82" s="479"/>
      <c r="H82" s="275"/>
      <c r="I82" s="275"/>
      <c r="J82" s="275"/>
      <c r="K82" s="276"/>
      <c r="L82" s="490"/>
      <c r="M82" s="491"/>
      <c r="N82" s="492"/>
      <c r="O82" s="479"/>
      <c r="P82" s="275"/>
      <c r="Q82" s="275"/>
      <c r="R82" s="276"/>
      <c r="S82" s="479"/>
      <c r="T82" s="275"/>
      <c r="U82" s="275"/>
      <c r="V82" s="276"/>
      <c r="W82" s="479"/>
      <c r="X82" s="275"/>
      <c r="Y82" s="276"/>
      <c r="Z82" s="487"/>
      <c r="AB82" s="386"/>
    </row>
    <row r="83" spans="1:28" ht="10.199999999999999" customHeight="1">
      <c r="A83" s="474">
        <v>33</v>
      </c>
      <c r="B83" s="476"/>
      <c r="C83" s="477"/>
      <c r="D83" s="477"/>
      <c r="E83" s="477"/>
      <c r="F83" s="478"/>
      <c r="G83" s="476"/>
      <c r="H83" s="477"/>
      <c r="I83" s="477"/>
      <c r="J83" s="477"/>
      <c r="K83" s="478"/>
      <c r="L83" s="480"/>
      <c r="M83" s="488"/>
      <c r="N83" s="489"/>
      <c r="O83" s="476"/>
      <c r="P83" s="477"/>
      <c r="Q83" s="477"/>
      <c r="R83" s="478"/>
      <c r="S83" s="476"/>
      <c r="T83" s="477"/>
      <c r="U83" s="477"/>
      <c r="V83" s="478"/>
      <c r="W83" s="476"/>
      <c r="X83" s="477"/>
      <c r="Y83" s="478"/>
      <c r="Z83" s="486"/>
      <c r="AB83" s="386"/>
    </row>
    <row r="84" spans="1:28" ht="10.199999999999999" customHeight="1">
      <c r="A84" s="475"/>
      <c r="B84" s="479"/>
      <c r="C84" s="275"/>
      <c r="D84" s="275"/>
      <c r="E84" s="275"/>
      <c r="F84" s="276"/>
      <c r="G84" s="479"/>
      <c r="H84" s="275"/>
      <c r="I84" s="275"/>
      <c r="J84" s="275"/>
      <c r="K84" s="276"/>
      <c r="L84" s="490"/>
      <c r="M84" s="491"/>
      <c r="N84" s="492"/>
      <c r="O84" s="479"/>
      <c r="P84" s="275"/>
      <c r="Q84" s="275"/>
      <c r="R84" s="276"/>
      <c r="S84" s="479"/>
      <c r="T84" s="275"/>
      <c r="U84" s="275"/>
      <c r="V84" s="276"/>
      <c r="W84" s="479"/>
      <c r="X84" s="275"/>
      <c r="Y84" s="276"/>
      <c r="Z84" s="487"/>
      <c r="AB84" s="386"/>
    </row>
    <row r="85" spans="1:28" ht="10.199999999999999" customHeight="1">
      <c r="A85" s="474">
        <v>34</v>
      </c>
      <c r="B85" s="476"/>
      <c r="C85" s="477"/>
      <c r="D85" s="477"/>
      <c r="E85" s="477"/>
      <c r="F85" s="478"/>
      <c r="G85" s="476"/>
      <c r="H85" s="477"/>
      <c r="I85" s="477"/>
      <c r="J85" s="477"/>
      <c r="K85" s="478"/>
      <c r="L85" s="480"/>
      <c r="M85" s="488"/>
      <c r="N85" s="489"/>
      <c r="O85" s="476"/>
      <c r="P85" s="477"/>
      <c r="Q85" s="477"/>
      <c r="R85" s="478"/>
      <c r="S85" s="476"/>
      <c r="T85" s="477"/>
      <c r="U85" s="477"/>
      <c r="V85" s="478"/>
      <c r="W85" s="476"/>
      <c r="X85" s="477"/>
      <c r="Y85" s="478"/>
      <c r="Z85" s="486"/>
      <c r="AB85" s="386"/>
    </row>
    <row r="86" spans="1:28" ht="10.199999999999999" customHeight="1">
      <c r="A86" s="475"/>
      <c r="B86" s="479"/>
      <c r="C86" s="275"/>
      <c r="D86" s="275"/>
      <c r="E86" s="275"/>
      <c r="F86" s="276"/>
      <c r="G86" s="479"/>
      <c r="H86" s="275"/>
      <c r="I86" s="275"/>
      <c r="J86" s="275"/>
      <c r="K86" s="276"/>
      <c r="L86" s="490"/>
      <c r="M86" s="491"/>
      <c r="N86" s="492"/>
      <c r="O86" s="479"/>
      <c r="P86" s="275"/>
      <c r="Q86" s="275"/>
      <c r="R86" s="276"/>
      <c r="S86" s="479"/>
      <c r="T86" s="275"/>
      <c r="U86" s="275"/>
      <c r="V86" s="276"/>
      <c r="W86" s="479"/>
      <c r="X86" s="275"/>
      <c r="Y86" s="276"/>
      <c r="Z86" s="487"/>
      <c r="AB86" s="386"/>
    </row>
    <row r="87" spans="1:28" ht="10.199999999999999" customHeight="1">
      <c r="A87" s="474">
        <v>35</v>
      </c>
      <c r="B87" s="476"/>
      <c r="C87" s="477"/>
      <c r="D87" s="477"/>
      <c r="E87" s="477"/>
      <c r="F87" s="478"/>
      <c r="G87" s="476"/>
      <c r="H87" s="477"/>
      <c r="I87" s="477"/>
      <c r="J87" s="477"/>
      <c r="K87" s="478"/>
      <c r="L87" s="480"/>
      <c r="M87" s="488"/>
      <c r="N87" s="489"/>
      <c r="O87" s="476"/>
      <c r="P87" s="477"/>
      <c r="Q87" s="477"/>
      <c r="R87" s="478"/>
      <c r="S87" s="476"/>
      <c r="T87" s="477"/>
      <c r="U87" s="477"/>
      <c r="V87" s="478"/>
      <c r="W87" s="476"/>
      <c r="X87" s="477"/>
      <c r="Y87" s="478"/>
      <c r="Z87" s="486"/>
      <c r="AB87" s="386"/>
    </row>
    <row r="88" spans="1:28" ht="10.199999999999999" customHeight="1">
      <c r="A88" s="475"/>
      <c r="B88" s="479"/>
      <c r="C88" s="275"/>
      <c r="D88" s="275"/>
      <c r="E88" s="275"/>
      <c r="F88" s="276"/>
      <c r="G88" s="479"/>
      <c r="H88" s="275"/>
      <c r="I88" s="275"/>
      <c r="J88" s="275"/>
      <c r="K88" s="276"/>
      <c r="L88" s="490"/>
      <c r="M88" s="491"/>
      <c r="N88" s="492"/>
      <c r="O88" s="479"/>
      <c r="P88" s="275"/>
      <c r="Q88" s="275"/>
      <c r="R88" s="276"/>
      <c r="S88" s="479"/>
      <c r="T88" s="275"/>
      <c r="U88" s="275"/>
      <c r="V88" s="276"/>
      <c r="W88" s="479"/>
      <c r="X88" s="275"/>
      <c r="Y88" s="276"/>
      <c r="Z88" s="487"/>
      <c r="AB88" s="386"/>
    </row>
    <row r="89" spans="1:28" ht="10.199999999999999" customHeight="1">
      <c r="A89" s="474">
        <v>36</v>
      </c>
      <c r="B89" s="476"/>
      <c r="C89" s="548"/>
      <c r="D89" s="548"/>
      <c r="E89" s="548"/>
      <c r="F89" s="549"/>
      <c r="G89" s="476"/>
      <c r="H89" s="477"/>
      <c r="I89" s="477"/>
      <c r="J89" s="477"/>
      <c r="K89" s="478"/>
      <c r="L89" s="480"/>
      <c r="M89" s="488"/>
      <c r="N89" s="489"/>
      <c r="O89" s="476"/>
      <c r="P89" s="477"/>
      <c r="Q89" s="477"/>
      <c r="R89" s="478"/>
      <c r="S89" s="476"/>
      <c r="T89" s="477"/>
      <c r="U89" s="477"/>
      <c r="V89" s="478"/>
      <c r="W89" s="476"/>
      <c r="X89" s="477"/>
      <c r="Y89" s="478"/>
      <c r="Z89" s="486"/>
      <c r="AB89" s="386"/>
    </row>
    <row r="90" spans="1:28" ht="10.199999999999999" customHeight="1">
      <c r="A90" s="475"/>
      <c r="B90" s="550"/>
      <c r="C90" s="551"/>
      <c r="D90" s="551"/>
      <c r="E90" s="551"/>
      <c r="F90" s="552"/>
      <c r="G90" s="479"/>
      <c r="H90" s="275"/>
      <c r="I90" s="275"/>
      <c r="J90" s="275"/>
      <c r="K90" s="276"/>
      <c r="L90" s="490"/>
      <c r="M90" s="491"/>
      <c r="N90" s="492"/>
      <c r="O90" s="479"/>
      <c r="P90" s="275"/>
      <c r="Q90" s="275"/>
      <c r="R90" s="276"/>
      <c r="S90" s="479"/>
      <c r="T90" s="275"/>
      <c r="U90" s="275"/>
      <c r="V90" s="276"/>
      <c r="W90" s="479"/>
      <c r="X90" s="275"/>
      <c r="Y90" s="276"/>
      <c r="Z90" s="487"/>
      <c r="AB90" s="386"/>
    </row>
    <row r="91" spans="1:28" ht="10.199999999999999" customHeight="1">
      <c r="A91" s="474">
        <v>37</v>
      </c>
      <c r="B91" s="476"/>
      <c r="C91" s="548"/>
      <c r="D91" s="548"/>
      <c r="E91" s="548"/>
      <c r="F91" s="549"/>
      <c r="G91" s="476"/>
      <c r="H91" s="477"/>
      <c r="I91" s="477"/>
      <c r="J91" s="477"/>
      <c r="K91" s="478"/>
      <c r="L91" s="480"/>
      <c r="M91" s="488"/>
      <c r="N91" s="489"/>
      <c r="O91" s="476"/>
      <c r="P91" s="477"/>
      <c r="Q91" s="477"/>
      <c r="R91" s="478"/>
      <c r="S91" s="476"/>
      <c r="T91" s="477"/>
      <c r="U91" s="477"/>
      <c r="V91" s="478"/>
      <c r="W91" s="476"/>
      <c r="X91" s="477"/>
      <c r="Y91" s="478"/>
      <c r="Z91" s="486"/>
      <c r="AB91" s="386"/>
    </row>
    <row r="92" spans="1:28" ht="10.199999999999999" customHeight="1">
      <c r="A92" s="475"/>
      <c r="B92" s="550"/>
      <c r="C92" s="551"/>
      <c r="D92" s="551"/>
      <c r="E92" s="551"/>
      <c r="F92" s="552"/>
      <c r="G92" s="479"/>
      <c r="H92" s="275"/>
      <c r="I92" s="275"/>
      <c r="J92" s="275"/>
      <c r="K92" s="276"/>
      <c r="L92" s="490"/>
      <c r="M92" s="491"/>
      <c r="N92" s="492"/>
      <c r="O92" s="479"/>
      <c r="P92" s="275"/>
      <c r="Q92" s="275"/>
      <c r="R92" s="276"/>
      <c r="S92" s="479"/>
      <c r="T92" s="275"/>
      <c r="U92" s="275"/>
      <c r="V92" s="276"/>
      <c r="W92" s="479"/>
      <c r="X92" s="275"/>
      <c r="Y92" s="276"/>
      <c r="Z92" s="487"/>
      <c r="AB92" s="386"/>
    </row>
    <row r="93" spans="1:28" ht="10.199999999999999" customHeight="1">
      <c r="A93" s="474">
        <v>38</v>
      </c>
      <c r="B93" s="476"/>
      <c r="C93" s="477"/>
      <c r="D93" s="477"/>
      <c r="E93" s="477"/>
      <c r="F93" s="478"/>
      <c r="G93" s="476"/>
      <c r="H93" s="477"/>
      <c r="I93" s="477"/>
      <c r="J93" s="477"/>
      <c r="K93" s="478"/>
      <c r="L93" s="480"/>
      <c r="M93" s="488"/>
      <c r="N93" s="489"/>
      <c r="O93" s="476"/>
      <c r="P93" s="477"/>
      <c r="Q93" s="477"/>
      <c r="R93" s="478"/>
      <c r="S93" s="476"/>
      <c r="T93" s="477"/>
      <c r="U93" s="477"/>
      <c r="V93" s="478"/>
      <c r="W93" s="476"/>
      <c r="X93" s="477"/>
      <c r="Y93" s="478"/>
      <c r="Z93" s="486"/>
      <c r="AB93" s="386"/>
    </row>
    <row r="94" spans="1:28" ht="10.199999999999999" customHeight="1">
      <c r="A94" s="475"/>
      <c r="B94" s="479"/>
      <c r="C94" s="275"/>
      <c r="D94" s="275"/>
      <c r="E94" s="275"/>
      <c r="F94" s="276"/>
      <c r="G94" s="479"/>
      <c r="H94" s="275"/>
      <c r="I94" s="275"/>
      <c r="J94" s="275"/>
      <c r="K94" s="276"/>
      <c r="L94" s="490"/>
      <c r="M94" s="491"/>
      <c r="N94" s="492"/>
      <c r="O94" s="479"/>
      <c r="P94" s="275"/>
      <c r="Q94" s="275"/>
      <c r="R94" s="276"/>
      <c r="S94" s="479"/>
      <c r="T94" s="275"/>
      <c r="U94" s="275"/>
      <c r="V94" s="276"/>
      <c r="W94" s="479"/>
      <c r="X94" s="275"/>
      <c r="Y94" s="276"/>
      <c r="Z94" s="487"/>
      <c r="AB94" s="386"/>
    </row>
    <row r="95" spans="1:28" ht="10.199999999999999" customHeight="1">
      <c r="A95" s="474">
        <v>39</v>
      </c>
      <c r="B95" s="476"/>
      <c r="C95" s="477"/>
      <c r="D95" s="477"/>
      <c r="E95" s="477"/>
      <c r="F95" s="478"/>
      <c r="G95" s="476"/>
      <c r="H95" s="477"/>
      <c r="I95" s="477"/>
      <c r="J95" s="477"/>
      <c r="K95" s="478"/>
      <c r="L95" s="480"/>
      <c r="M95" s="488"/>
      <c r="N95" s="489"/>
      <c r="O95" s="476"/>
      <c r="P95" s="477"/>
      <c r="Q95" s="477"/>
      <c r="R95" s="478"/>
      <c r="S95" s="476"/>
      <c r="T95" s="477"/>
      <c r="U95" s="477"/>
      <c r="V95" s="478"/>
      <c r="W95" s="476"/>
      <c r="X95" s="477"/>
      <c r="Y95" s="478"/>
      <c r="Z95" s="486"/>
      <c r="AB95" s="386"/>
    </row>
    <row r="96" spans="1:28" ht="10.199999999999999" customHeight="1">
      <c r="A96" s="475"/>
      <c r="B96" s="479"/>
      <c r="C96" s="275"/>
      <c r="D96" s="275"/>
      <c r="E96" s="275"/>
      <c r="F96" s="276"/>
      <c r="G96" s="479"/>
      <c r="H96" s="275"/>
      <c r="I96" s="275"/>
      <c r="J96" s="275"/>
      <c r="K96" s="276"/>
      <c r="L96" s="490"/>
      <c r="M96" s="491"/>
      <c r="N96" s="492"/>
      <c r="O96" s="479"/>
      <c r="P96" s="275"/>
      <c r="Q96" s="275"/>
      <c r="R96" s="276"/>
      <c r="S96" s="479"/>
      <c r="T96" s="275"/>
      <c r="U96" s="275"/>
      <c r="V96" s="276"/>
      <c r="W96" s="479"/>
      <c r="X96" s="275"/>
      <c r="Y96" s="276"/>
      <c r="Z96" s="487"/>
      <c r="AB96" s="386"/>
    </row>
    <row r="97" spans="1:28" ht="10.199999999999999" customHeight="1">
      <c r="A97" s="474">
        <v>40</v>
      </c>
      <c r="B97" s="476"/>
      <c r="C97" s="548"/>
      <c r="D97" s="548"/>
      <c r="E97" s="548"/>
      <c r="F97" s="549"/>
      <c r="G97" s="476"/>
      <c r="H97" s="477"/>
      <c r="I97" s="477"/>
      <c r="J97" s="477"/>
      <c r="K97" s="478"/>
      <c r="L97" s="480"/>
      <c r="M97" s="488"/>
      <c r="N97" s="489"/>
      <c r="O97" s="476"/>
      <c r="P97" s="477"/>
      <c r="Q97" s="477"/>
      <c r="R97" s="478"/>
      <c r="S97" s="476"/>
      <c r="T97" s="477"/>
      <c r="U97" s="477"/>
      <c r="V97" s="478"/>
      <c r="W97" s="476"/>
      <c r="X97" s="477"/>
      <c r="Y97" s="478"/>
      <c r="Z97" s="486"/>
      <c r="AB97" s="386"/>
    </row>
    <row r="98" spans="1:28" ht="10.199999999999999" customHeight="1">
      <c r="A98" s="475"/>
      <c r="B98" s="550"/>
      <c r="C98" s="551"/>
      <c r="D98" s="551"/>
      <c r="E98" s="551"/>
      <c r="F98" s="552"/>
      <c r="G98" s="479"/>
      <c r="H98" s="275"/>
      <c r="I98" s="275"/>
      <c r="J98" s="275"/>
      <c r="K98" s="276"/>
      <c r="L98" s="490"/>
      <c r="M98" s="491"/>
      <c r="N98" s="492"/>
      <c r="O98" s="479"/>
      <c r="P98" s="275"/>
      <c r="Q98" s="275"/>
      <c r="R98" s="276"/>
      <c r="S98" s="479"/>
      <c r="T98" s="275"/>
      <c r="U98" s="275"/>
      <c r="V98" s="276"/>
      <c r="W98" s="479"/>
      <c r="X98" s="275"/>
      <c r="Y98" s="276"/>
      <c r="Z98" s="487"/>
      <c r="AB98" s="386"/>
    </row>
    <row r="99" spans="1:28" ht="10.199999999999999" customHeight="1">
      <c r="A99" s="35"/>
      <c r="L99" s="14"/>
      <c r="M99" s="14"/>
      <c r="N99" s="14"/>
      <c r="Q99" s="544" t="str">
        <f>IF(Z87&gt;0,"weitere Eingaben in Formular 3a_2 möglich!","")</f>
        <v/>
      </c>
      <c r="R99" s="544"/>
      <c r="S99" s="544"/>
      <c r="T99" s="544"/>
      <c r="U99" s="544"/>
      <c r="V99" s="544"/>
      <c r="W99" s="544"/>
      <c r="X99" s="544"/>
      <c r="Y99" s="544"/>
      <c r="Z99" s="544"/>
      <c r="AB99" s="386"/>
    </row>
    <row r="100" spans="1:28" ht="10.199999999999999" customHeight="1">
      <c r="Q100" s="545"/>
      <c r="R100" s="545"/>
      <c r="S100" s="545"/>
      <c r="T100" s="545"/>
      <c r="U100" s="545"/>
      <c r="V100" s="545"/>
      <c r="W100" s="545"/>
      <c r="X100" s="545"/>
      <c r="Y100" s="545"/>
      <c r="Z100" s="545"/>
      <c r="AB100" s="386"/>
    </row>
    <row r="101" spans="1:28" ht="10.199999999999999" customHeight="1">
      <c r="B101" s="524" t="s">
        <v>462</v>
      </c>
      <c r="C101" s="524"/>
      <c r="D101" s="524"/>
      <c r="E101" s="524"/>
      <c r="F101" s="524"/>
      <c r="G101" s="524"/>
      <c r="H101" s="524"/>
      <c r="I101" s="524"/>
      <c r="J101" s="524"/>
      <c r="K101" s="524"/>
      <c r="L101" s="524"/>
      <c r="N101" s="525" t="str">
        <f>IF(COUNTA(Z19:Z97)&lt;1,"",COUNTA(Z19:Z97))</f>
        <v/>
      </c>
      <c r="O101" s="526"/>
      <c r="U101" s="180"/>
      <c r="V101" s="180"/>
      <c r="W101" s="180"/>
      <c r="X101" s="180"/>
      <c r="Y101" s="180"/>
      <c r="Z101" s="180"/>
      <c r="AB101" s="386"/>
    </row>
    <row r="102" spans="1:28" ht="10.199999999999999" customHeight="1">
      <c r="B102" s="524"/>
      <c r="C102" s="524"/>
      <c r="D102" s="524"/>
      <c r="E102" s="524"/>
      <c r="F102" s="524"/>
      <c r="G102" s="524"/>
      <c r="H102" s="524"/>
      <c r="I102" s="524"/>
      <c r="J102" s="524"/>
      <c r="K102" s="524"/>
      <c r="L102" s="524"/>
      <c r="N102" s="527"/>
      <c r="O102" s="528"/>
      <c r="AB102" s="386"/>
    </row>
    <row r="103" spans="1:28" ht="10.199999999999999" customHeight="1">
      <c r="AB103" s="386"/>
    </row>
    <row r="104" spans="1:28" ht="10.199999999999999" customHeight="1">
      <c r="B104" s="306" t="s">
        <v>463</v>
      </c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N104" s="525" t="str">
        <f>IF(COUNTIF(Z19:Z97,"w")&lt;1,"",COUNTIF(Z19:Z97,"w"))</f>
        <v/>
      </c>
      <c r="O104" s="526"/>
      <c r="Q104" s="529" t="str">
        <f>IF(N104="","",N104/N101)</f>
        <v/>
      </c>
      <c r="R104" s="530"/>
      <c r="AB104" s="386"/>
    </row>
    <row r="105" spans="1:28" ht="10.199999999999999" customHeight="1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N105" s="527"/>
      <c r="O105" s="528"/>
      <c r="Q105" s="531"/>
      <c r="R105" s="532"/>
      <c r="AB105" s="386"/>
    </row>
    <row r="106" spans="1:28" ht="10.199999999999999" customHeight="1">
      <c r="AB106" s="386"/>
    </row>
    <row r="107" spans="1:28" ht="10.199999999999999" customHeight="1">
      <c r="B107" s="306" t="s">
        <v>464</v>
      </c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N107" s="525" t="str">
        <f>IF(COUNTIF(Z19:Z97,"m")&lt;1,"",COUNTIF(Z19:Z97,"m"))</f>
        <v/>
      </c>
      <c r="O107" s="526"/>
      <c r="Q107" s="529" t="str">
        <f>IF(N107="","",N107/N101)</f>
        <v/>
      </c>
      <c r="R107" s="530"/>
      <c r="AB107" s="386"/>
    </row>
    <row r="108" spans="1:28" ht="10.199999999999999" customHeight="1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N108" s="527"/>
      <c r="O108" s="528"/>
      <c r="Q108" s="531"/>
      <c r="R108" s="532"/>
      <c r="AB108" s="386"/>
    </row>
    <row r="109" spans="1:28" ht="10.199999999999999" customHeight="1">
      <c r="AB109" s="386"/>
    </row>
    <row r="110" spans="1:28" ht="10.199999999999999" customHeight="1">
      <c r="AB110" s="386"/>
    </row>
    <row r="111" spans="1:28" ht="10.199999999999999" customHeight="1">
      <c r="AB111" s="386"/>
    </row>
    <row r="112" spans="1:28" ht="10.199999999999999" customHeight="1">
      <c r="AB112" s="386"/>
    </row>
    <row r="113" spans="2:28" ht="10.199999999999999" customHeight="1">
      <c r="B113" s="240"/>
      <c r="C113" s="240"/>
      <c r="D113" s="240"/>
      <c r="E113" s="240"/>
      <c r="F113" s="240"/>
      <c r="G113" s="240"/>
      <c r="J113" s="240"/>
      <c r="K113" s="240"/>
      <c r="L113" s="240"/>
      <c r="M113" s="240"/>
      <c r="N113" s="240"/>
      <c r="O113" s="240"/>
      <c r="R113" s="240"/>
      <c r="S113" s="240"/>
      <c r="T113" s="240"/>
      <c r="U113" s="240"/>
      <c r="V113" s="240"/>
      <c r="W113" s="240"/>
      <c r="AB113" s="386"/>
    </row>
    <row r="114" spans="2:28" ht="10.199999999999999" customHeight="1">
      <c r="B114" s="398"/>
      <c r="C114" s="398"/>
      <c r="D114" s="398"/>
      <c r="E114" s="398"/>
      <c r="F114" s="398"/>
      <c r="G114" s="398"/>
      <c r="J114" s="398"/>
      <c r="K114" s="398"/>
      <c r="L114" s="398"/>
      <c r="M114" s="398"/>
      <c r="N114" s="398"/>
      <c r="O114" s="398"/>
      <c r="R114" s="398"/>
      <c r="S114" s="398"/>
      <c r="T114" s="398"/>
      <c r="U114" s="398"/>
      <c r="V114" s="398"/>
      <c r="W114" s="398"/>
      <c r="AB114" s="386"/>
    </row>
    <row r="115" spans="2:28" ht="10.199999999999999" customHeight="1">
      <c r="AB115" s="386"/>
    </row>
    <row r="116" spans="2:28" ht="12.6" customHeight="1">
      <c r="B116" s="291" t="s">
        <v>0</v>
      </c>
      <c r="C116" s="291"/>
      <c r="D116" s="291"/>
      <c r="E116" s="291"/>
      <c r="F116" s="291"/>
      <c r="G116" s="291"/>
      <c r="J116" s="291" t="s">
        <v>370</v>
      </c>
      <c r="K116" s="291"/>
      <c r="L116" s="291"/>
      <c r="M116" s="291"/>
      <c r="N116" s="291"/>
      <c r="O116" s="291"/>
      <c r="R116" s="291" t="s">
        <v>370</v>
      </c>
      <c r="S116" s="291"/>
      <c r="T116" s="291"/>
      <c r="U116" s="291"/>
      <c r="V116" s="291"/>
      <c r="W116" s="291"/>
      <c r="AB116" s="386"/>
    </row>
    <row r="117" spans="2:28" ht="10.199999999999999" customHeight="1">
      <c r="AB117" s="386"/>
    </row>
    <row r="118" spans="2:28" ht="10.199999999999999" customHeight="1">
      <c r="B118" s="533" t="s">
        <v>430</v>
      </c>
      <c r="C118" s="318"/>
      <c r="D118" s="318"/>
      <c r="E118" s="318"/>
      <c r="F118" s="546" t="str">
        <f>IF(Dienststellendaten!G41&lt;1,"",Dienststellendaten!G41)</f>
        <v/>
      </c>
      <c r="G118" s="437"/>
      <c r="H118" s="437"/>
      <c r="J118" s="533" t="s">
        <v>2</v>
      </c>
      <c r="K118" s="318"/>
      <c r="L118" s="318"/>
      <c r="M118" s="539"/>
      <c r="N118" s="540"/>
      <c r="O118" s="540"/>
      <c r="P118" s="540"/>
      <c r="R118" s="533" t="s">
        <v>33</v>
      </c>
      <c r="S118" s="533"/>
      <c r="T118" s="533"/>
      <c r="U118" s="533"/>
      <c r="V118" s="534" t="str">
        <f>IF(Dienststellendaten!W41&lt;1,"",Dienststellendaten!W41)</f>
        <v/>
      </c>
      <c r="W118" s="535"/>
      <c r="X118" s="535"/>
      <c r="Y118" s="536"/>
      <c r="AB118" s="386"/>
    </row>
    <row r="119" spans="2:28" ht="10.199999999999999" customHeight="1">
      <c r="B119" s="318"/>
      <c r="C119" s="318"/>
      <c r="D119" s="318"/>
      <c r="E119" s="318"/>
      <c r="F119" s="547"/>
      <c r="G119" s="547"/>
      <c r="H119" s="547"/>
      <c r="J119" s="318"/>
      <c r="K119" s="318"/>
      <c r="L119" s="318"/>
      <c r="M119" s="541"/>
      <c r="N119" s="541"/>
      <c r="O119" s="541"/>
      <c r="P119" s="541"/>
      <c r="R119" s="533"/>
      <c r="S119" s="533"/>
      <c r="T119" s="533"/>
      <c r="U119" s="533"/>
      <c r="V119" s="537"/>
      <c r="W119" s="537"/>
      <c r="X119" s="537"/>
      <c r="Y119" s="538"/>
      <c r="AB119" s="386"/>
    </row>
    <row r="120" spans="2:28" ht="10.199999999999999" customHeight="1">
      <c r="AB120" s="386"/>
    </row>
    <row r="121" spans="2:28" ht="10.199999999999999" customHeight="1">
      <c r="AB121" s="386"/>
    </row>
    <row r="122" spans="2:28" ht="10.199999999999999" customHeight="1">
      <c r="B122" s="417" t="s">
        <v>7</v>
      </c>
      <c r="C122" s="417"/>
      <c r="D122" s="417"/>
      <c r="E122" s="417"/>
      <c r="F122" s="417"/>
      <c r="G122" s="417"/>
      <c r="H122" s="417"/>
      <c r="I122" s="417"/>
      <c r="J122" s="417"/>
      <c r="K122" s="417"/>
      <c r="AB122" s="386"/>
    </row>
    <row r="123" spans="2:28" ht="10.199999999999999" customHeight="1"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AB123" s="386"/>
    </row>
    <row r="124" spans="2:28" ht="10.199999999999999" customHeight="1">
      <c r="B124" s="401" t="s">
        <v>8</v>
      </c>
      <c r="C124" s="401"/>
      <c r="D124" s="401"/>
      <c r="E124" s="401"/>
      <c r="F124" s="401"/>
      <c r="G124" s="401"/>
      <c r="H124" s="401"/>
      <c r="I124" s="401"/>
      <c r="J124" s="401"/>
      <c r="K124" s="401"/>
      <c r="L124" s="318"/>
      <c r="M124" s="318"/>
      <c r="N124" s="240"/>
      <c r="AB124" s="386"/>
    </row>
    <row r="125" spans="2:28" ht="10.199999999999999" customHeight="1"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240"/>
      <c r="AB125" s="386"/>
    </row>
    <row r="126" spans="2:28" ht="10.199999999999999" customHeight="1">
      <c r="AB126" s="386"/>
    </row>
    <row r="127" spans="2:28" ht="10.199999999999999" customHeight="1">
      <c r="AB127" s="386"/>
    </row>
    <row r="128" spans="2:28" ht="10.199999999999999" customHeight="1">
      <c r="AB128" s="386"/>
    </row>
    <row r="129" spans="28:28" ht="10.199999999999999" customHeight="1">
      <c r="AB129" s="386"/>
    </row>
    <row r="130" spans="28:28" ht="10.199999999999999" customHeight="1">
      <c r="AB130" s="386"/>
    </row>
    <row r="131" spans="28:28" ht="10.199999999999999" customHeight="1">
      <c r="AB131" s="386"/>
    </row>
    <row r="132" spans="28:28" ht="10.199999999999999" customHeight="1"/>
    <row r="133" spans="28:28" ht="10.199999999999999" customHeight="1"/>
    <row r="134" spans="28:28" ht="10.199999999999999" customHeight="1"/>
    <row r="135" spans="28:28" ht="10.199999999999999" customHeight="1"/>
    <row r="136" spans="28:28" ht="10.199999999999999" customHeight="1"/>
    <row r="137" spans="28:28" ht="10.199999999999999" customHeight="1"/>
    <row r="138" spans="28:28" ht="10.199999999999999" customHeight="1"/>
    <row r="139" spans="28:28" ht="10.199999999999999" customHeight="1"/>
    <row r="140" spans="28:28" ht="10.199999999999999" customHeight="1"/>
    <row r="141" spans="28:28" ht="10.199999999999999" customHeight="1"/>
    <row r="142" spans="28:28" ht="10.199999999999999" customHeight="1"/>
    <row r="143" spans="28:28" ht="10.199999999999999" customHeight="1"/>
    <row r="144" spans="28:28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</sheetData>
  <sheetProtection algorithmName="SHA-512" hashValue="3QTIapvVDXBW0hm9w5sXpnkgywN0D3yxnwByM2/I+f+CRU9wiLOsibnEXfEBd01tl1LvaqCBT3puByzZJi3G9g==" saltValue="oTPKo5jpMgcM8S1SaNUI6g==" spinCount="100000" sheet="1" selectLockedCells="1"/>
  <sortState xmlns:xlrd2="http://schemas.microsoft.com/office/spreadsheetml/2017/richdata2" ref="B19:F78">
    <sortCondition ref="B19:B78"/>
  </sortState>
  <mergeCells count="365">
    <mergeCell ref="A97:A98"/>
    <mergeCell ref="B97:F98"/>
    <mergeCell ref="G97:K98"/>
    <mergeCell ref="L97:N98"/>
    <mergeCell ref="O97:R98"/>
    <mergeCell ref="S97:V98"/>
    <mergeCell ref="W97:Y98"/>
    <mergeCell ref="Z97:Z98"/>
    <mergeCell ref="A93:A94"/>
    <mergeCell ref="B93:F94"/>
    <mergeCell ref="G93:K94"/>
    <mergeCell ref="L93:N94"/>
    <mergeCell ref="O93:R94"/>
    <mergeCell ref="S93:V94"/>
    <mergeCell ref="W93:Y94"/>
    <mergeCell ref="Z93:Z94"/>
    <mergeCell ref="A95:A96"/>
    <mergeCell ref="B95:F96"/>
    <mergeCell ref="G95:K96"/>
    <mergeCell ref="L95:N96"/>
    <mergeCell ref="O95:R96"/>
    <mergeCell ref="S95:V96"/>
    <mergeCell ref="W95:Y96"/>
    <mergeCell ref="Z95:Z96"/>
    <mergeCell ref="A89:A90"/>
    <mergeCell ref="B89:F90"/>
    <mergeCell ref="G89:K90"/>
    <mergeCell ref="L89:N90"/>
    <mergeCell ref="O89:R90"/>
    <mergeCell ref="S89:V90"/>
    <mergeCell ref="W89:Y90"/>
    <mergeCell ref="Z89:Z90"/>
    <mergeCell ref="A91:A92"/>
    <mergeCell ref="B91:F92"/>
    <mergeCell ref="G91:K92"/>
    <mergeCell ref="L91:N92"/>
    <mergeCell ref="O91:R92"/>
    <mergeCell ref="S91:V92"/>
    <mergeCell ref="W91:Y92"/>
    <mergeCell ref="Z91:Z92"/>
    <mergeCell ref="A59:A60"/>
    <mergeCell ref="B59:F60"/>
    <mergeCell ref="G59:K60"/>
    <mergeCell ref="L59:N60"/>
    <mergeCell ref="O59:R60"/>
    <mergeCell ref="S59:V60"/>
    <mergeCell ref="A57:A58"/>
    <mergeCell ref="B57:F58"/>
    <mergeCell ref="G57:K58"/>
    <mergeCell ref="L57:N58"/>
    <mergeCell ref="O57:R58"/>
    <mergeCell ref="S57:V58"/>
    <mergeCell ref="A81:A82"/>
    <mergeCell ref="B81:F82"/>
    <mergeCell ref="G81:K82"/>
    <mergeCell ref="L81:N82"/>
    <mergeCell ref="O81:R82"/>
    <mergeCell ref="S81:V82"/>
    <mergeCell ref="W81:Y82"/>
    <mergeCell ref="Z81:Z82"/>
    <mergeCell ref="A79:A80"/>
    <mergeCell ref="B79:F80"/>
    <mergeCell ref="G79:K80"/>
    <mergeCell ref="L79:N80"/>
    <mergeCell ref="O79:R80"/>
    <mergeCell ref="S79:V80"/>
    <mergeCell ref="W79:Y80"/>
    <mergeCell ref="Z79:Z80"/>
    <mergeCell ref="A87:A88"/>
    <mergeCell ref="B87:F88"/>
    <mergeCell ref="G87:K88"/>
    <mergeCell ref="L87:N88"/>
    <mergeCell ref="O87:R88"/>
    <mergeCell ref="S87:V88"/>
    <mergeCell ref="W87:Y88"/>
    <mergeCell ref="Z87:Z88"/>
    <mergeCell ref="A83:A84"/>
    <mergeCell ref="B83:F84"/>
    <mergeCell ref="G83:K84"/>
    <mergeCell ref="L83:N84"/>
    <mergeCell ref="O83:R84"/>
    <mergeCell ref="S83:V84"/>
    <mergeCell ref="W83:Y84"/>
    <mergeCell ref="Z83:Z84"/>
    <mergeCell ref="A85:A86"/>
    <mergeCell ref="B85:F86"/>
    <mergeCell ref="G85:K86"/>
    <mergeCell ref="L85:N86"/>
    <mergeCell ref="O85:R86"/>
    <mergeCell ref="S85:V86"/>
    <mergeCell ref="W85:Y86"/>
    <mergeCell ref="Z85:Z86"/>
    <mergeCell ref="Z43:Z44"/>
    <mergeCell ref="Z35:Z36"/>
    <mergeCell ref="W39:Y40"/>
    <mergeCell ref="Z39:Z40"/>
    <mergeCell ref="Z41:Z42"/>
    <mergeCell ref="Z33:Z34"/>
    <mergeCell ref="W27:Y28"/>
    <mergeCell ref="W37:Y38"/>
    <mergeCell ref="W43:Y44"/>
    <mergeCell ref="B124:N125"/>
    <mergeCell ref="B2:C3"/>
    <mergeCell ref="W33:Y34"/>
    <mergeCell ref="W21:Y22"/>
    <mergeCell ref="E2:G3"/>
    <mergeCell ref="I2:S3"/>
    <mergeCell ref="V2:Y3"/>
    <mergeCell ref="W41:Y42"/>
    <mergeCell ref="W35:Y36"/>
    <mergeCell ref="V6:Y6"/>
    <mergeCell ref="W45:Y46"/>
    <mergeCell ref="W71:Y72"/>
    <mergeCell ref="Q99:Z100"/>
    <mergeCell ref="W61:Y62"/>
    <mergeCell ref="W53:Y54"/>
    <mergeCell ref="Z63:Z64"/>
    <mergeCell ref="W65:Y66"/>
    <mergeCell ref="Z65:Z66"/>
    <mergeCell ref="W63:Y64"/>
    <mergeCell ref="Z61:Z62"/>
    <mergeCell ref="Z53:Z54"/>
    <mergeCell ref="B118:E119"/>
    <mergeCell ref="F118:H119"/>
    <mergeCell ref="B122:K123"/>
    <mergeCell ref="Q107:R108"/>
    <mergeCell ref="B113:G114"/>
    <mergeCell ref="J113:O114"/>
    <mergeCell ref="R113:W114"/>
    <mergeCell ref="B116:G116"/>
    <mergeCell ref="J116:O116"/>
    <mergeCell ref="R116:W116"/>
    <mergeCell ref="B107:L108"/>
    <mergeCell ref="R118:U119"/>
    <mergeCell ref="V118:Y119"/>
    <mergeCell ref="J118:L119"/>
    <mergeCell ref="M118:P119"/>
    <mergeCell ref="Z45:Z46"/>
    <mergeCell ref="B101:L102"/>
    <mergeCell ref="N101:O102"/>
    <mergeCell ref="N104:O105"/>
    <mergeCell ref="N107:O108"/>
    <mergeCell ref="Q104:R105"/>
    <mergeCell ref="Z21:Z22"/>
    <mergeCell ref="W23:Y24"/>
    <mergeCell ref="Z23:Z24"/>
    <mergeCell ref="W25:Y26"/>
    <mergeCell ref="Z25:Z26"/>
    <mergeCell ref="Z27:Z28"/>
    <mergeCell ref="W29:Y30"/>
    <mergeCell ref="B104:L105"/>
    <mergeCell ref="W55:Y56"/>
    <mergeCell ref="Z55:Z56"/>
    <mergeCell ref="W57:Y58"/>
    <mergeCell ref="Z57:Z58"/>
    <mergeCell ref="W59:Y60"/>
    <mergeCell ref="Z59:Z60"/>
    <mergeCell ref="W47:Y48"/>
    <mergeCell ref="Z47:Z48"/>
    <mergeCell ref="W49:Y50"/>
    <mergeCell ref="Z49:Z50"/>
    <mergeCell ref="W51:Y52"/>
    <mergeCell ref="Z51:Z52"/>
    <mergeCell ref="Z29:Z30"/>
    <mergeCell ref="W31:Y32"/>
    <mergeCell ref="Z31:Z32"/>
    <mergeCell ref="Z37:Z38"/>
    <mergeCell ref="A65:A66"/>
    <mergeCell ref="B65:F66"/>
    <mergeCell ref="G65:K66"/>
    <mergeCell ref="L65:N66"/>
    <mergeCell ref="O65:R66"/>
    <mergeCell ref="S65:V66"/>
    <mergeCell ref="A63:A64"/>
    <mergeCell ref="B63:F64"/>
    <mergeCell ref="G63:K64"/>
    <mergeCell ref="L63:N64"/>
    <mergeCell ref="O63:R64"/>
    <mergeCell ref="S63:V64"/>
    <mergeCell ref="A61:A62"/>
    <mergeCell ref="B61:F62"/>
    <mergeCell ref="G61:K62"/>
    <mergeCell ref="L61:N62"/>
    <mergeCell ref="O61:R62"/>
    <mergeCell ref="S61:V62"/>
    <mergeCell ref="A55:A56"/>
    <mergeCell ref="B55:F56"/>
    <mergeCell ref="G55:K56"/>
    <mergeCell ref="L55:N56"/>
    <mergeCell ref="O55:R56"/>
    <mergeCell ref="S55:V56"/>
    <mergeCell ref="A53:A54"/>
    <mergeCell ref="B53:F54"/>
    <mergeCell ref="G53:K54"/>
    <mergeCell ref="L53:N54"/>
    <mergeCell ref="O53:R54"/>
    <mergeCell ref="S53:V54"/>
    <mergeCell ref="A51:A52"/>
    <mergeCell ref="B51:F52"/>
    <mergeCell ref="G51:K52"/>
    <mergeCell ref="L51:N52"/>
    <mergeCell ref="O51:R52"/>
    <mergeCell ref="S51:V52"/>
    <mergeCell ref="A49:A50"/>
    <mergeCell ref="B49:F50"/>
    <mergeCell ref="G49:K50"/>
    <mergeCell ref="L49:N50"/>
    <mergeCell ref="O49:R50"/>
    <mergeCell ref="S49:V50"/>
    <mergeCell ref="A47:A48"/>
    <mergeCell ref="B47:F48"/>
    <mergeCell ref="G47:K48"/>
    <mergeCell ref="L47:N48"/>
    <mergeCell ref="O47:R48"/>
    <mergeCell ref="S47:V48"/>
    <mergeCell ref="A45:A46"/>
    <mergeCell ref="B45:F46"/>
    <mergeCell ref="G45:K46"/>
    <mergeCell ref="L45:N46"/>
    <mergeCell ref="O45:R46"/>
    <mergeCell ref="S45:V46"/>
    <mergeCell ref="A43:A44"/>
    <mergeCell ref="B43:F44"/>
    <mergeCell ref="G43:K44"/>
    <mergeCell ref="L43:N44"/>
    <mergeCell ref="O43:R44"/>
    <mergeCell ref="S43:V44"/>
    <mergeCell ref="A41:A42"/>
    <mergeCell ref="B41:F42"/>
    <mergeCell ref="G41:K42"/>
    <mergeCell ref="L41:N42"/>
    <mergeCell ref="O41:R42"/>
    <mergeCell ref="S41:V42"/>
    <mergeCell ref="A39:A40"/>
    <mergeCell ref="B39:F40"/>
    <mergeCell ref="G39:K40"/>
    <mergeCell ref="L39:N40"/>
    <mergeCell ref="O39:R40"/>
    <mergeCell ref="S39:V40"/>
    <mergeCell ref="A37:A38"/>
    <mergeCell ref="B37:F38"/>
    <mergeCell ref="G37:K38"/>
    <mergeCell ref="L37:N38"/>
    <mergeCell ref="O37:R38"/>
    <mergeCell ref="S37:V38"/>
    <mergeCell ref="A35:A36"/>
    <mergeCell ref="B35:F36"/>
    <mergeCell ref="G35:K36"/>
    <mergeCell ref="L35:N36"/>
    <mergeCell ref="O35:R36"/>
    <mergeCell ref="S35:V36"/>
    <mergeCell ref="A33:A34"/>
    <mergeCell ref="B33:F34"/>
    <mergeCell ref="G33:K34"/>
    <mergeCell ref="L33:N34"/>
    <mergeCell ref="O33:R34"/>
    <mergeCell ref="S33:V34"/>
    <mergeCell ref="A31:A32"/>
    <mergeCell ref="B31:F32"/>
    <mergeCell ref="G31:K32"/>
    <mergeCell ref="L31:N32"/>
    <mergeCell ref="O31:R32"/>
    <mergeCell ref="S31:V32"/>
    <mergeCell ref="A29:A30"/>
    <mergeCell ref="B29:F30"/>
    <mergeCell ref="G29:K30"/>
    <mergeCell ref="L29:N30"/>
    <mergeCell ref="O29:R30"/>
    <mergeCell ref="S29:V30"/>
    <mergeCell ref="A27:A28"/>
    <mergeCell ref="B27:F28"/>
    <mergeCell ref="G27:K28"/>
    <mergeCell ref="L27:N28"/>
    <mergeCell ref="O27:R28"/>
    <mergeCell ref="S27:V28"/>
    <mergeCell ref="A25:A26"/>
    <mergeCell ref="B25:F26"/>
    <mergeCell ref="G25:K26"/>
    <mergeCell ref="L25:N26"/>
    <mergeCell ref="O25:R26"/>
    <mergeCell ref="S25:V26"/>
    <mergeCell ref="S21:V22"/>
    <mergeCell ref="A23:A24"/>
    <mergeCell ref="B23:F24"/>
    <mergeCell ref="G23:K24"/>
    <mergeCell ref="L23:N24"/>
    <mergeCell ref="O23:R24"/>
    <mergeCell ref="S23:V24"/>
    <mergeCell ref="A21:A22"/>
    <mergeCell ref="B21:F22"/>
    <mergeCell ref="G21:K22"/>
    <mergeCell ref="L21:N22"/>
    <mergeCell ref="O21:R22"/>
    <mergeCell ref="A15:A17"/>
    <mergeCell ref="B15:F17"/>
    <mergeCell ref="G15:K17"/>
    <mergeCell ref="L15:N17"/>
    <mergeCell ref="O15:R17"/>
    <mergeCell ref="S15:V17"/>
    <mergeCell ref="A19:A20"/>
    <mergeCell ref="B9:Z10"/>
    <mergeCell ref="B4:D4"/>
    <mergeCell ref="L19:N20"/>
    <mergeCell ref="B19:F20"/>
    <mergeCell ref="G19:K20"/>
    <mergeCell ref="O19:R20"/>
    <mergeCell ref="S19:V20"/>
    <mergeCell ref="B11:Z12"/>
    <mergeCell ref="Z15:Z17"/>
    <mergeCell ref="W19:Y20"/>
    <mergeCell ref="Z19:Z20"/>
    <mergeCell ref="E4:G4"/>
    <mergeCell ref="I4:S4"/>
    <mergeCell ref="V7:Y8"/>
    <mergeCell ref="V4:Y5"/>
    <mergeCell ref="B7:T8"/>
    <mergeCell ref="W15:Y17"/>
    <mergeCell ref="A73:A74"/>
    <mergeCell ref="B73:F74"/>
    <mergeCell ref="G73:K74"/>
    <mergeCell ref="L73:N74"/>
    <mergeCell ref="O73:R74"/>
    <mergeCell ref="S73:V74"/>
    <mergeCell ref="W73:Y74"/>
    <mergeCell ref="Z73:Z74"/>
    <mergeCell ref="A67:A68"/>
    <mergeCell ref="B67:F68"/>
    <mergeCell ref="G67:K68"/>
    <mergeCell ref="L67:N68"/>
    <mergeCell ref="O67:R68"/>
    <mergeCell ref="S67:V68"/>
    <mergeCell ref="W67:Y68"/>
    <mergeCell ref="Z67:Z68"/>
    <mergeCell ref="A69:A70"/>
    <mergeCell ref="B69:F70"/>
    <mergeCell ref="G69:K70"/>
    <mergeCell ref="L69:N70"/>
    <mergeCell ref="O69:R70"/>
    <mergeCell ref="S69:V70"/>
    <mergeCell ref="W69:Y70"/>
    <mergeCell ref="Z69:Z70"/>
    <mergeCell ref="AB1:AB131"/>
    <mergeCell ref="A75:A76"/>
    <mergeCell ref="B75:F76"/>
    <mergeCell ref="G75:K76"/>
    <mergeCell ref="L75:N76"/>
    <mergeCell ref="O75:R76"/>
    <mergeCell ref="S75:V76"/>
    <mergeCell ref="W75:Y76"/>
    <mergeCell ref="Z75:Z76"/>
    <mergeCell ref="A77:A78"/>
    <mergeCell ref="B77:F78"/>
    <mergeCell ref="G77:K78"/>
    <mergeCell ref="L77:N78"/>
    <mergeCell ref="O77:R78"/>
    <mergeCell ref="S77:V78"/>
    <mergeCell ref="W77:Y78"/>
    <mergeCell ref="Z77:Z78"/>
    <mergeCell ref="A71:A72"/>
    <mergeCell ref="B71:F72"/>
    <mergeCell ref="G71:K72"/>
    <mergeCell ref="L71:N72"/>
    <mergeCell ref="O71:R72"/>
    <mergeCell ref="S71:V72"/>
    <mergeCell ref="Z71:Z72"/>
  </mergeCells>
  <dataValidations count="1">
    <dataValidation type="list" allowBlank="1" showInputMessage="1" showErrorMessage="1" sqref="Z19:Z98" xr:uid="{00000000-0002-0000-0700-000000000000}">
      <formula1>" m, w"</formula1>
    </dataValidation>
  </dataValidations>
  <pageMargins left="0.7" right="0.7" top="0.78740157499999996" bottom="0.78740157499999996" header="0.3" footer="0.3"/>
  <pageSetup paperSize="9" scale="62" orientation="portrait" r:id="rId1"/>
  <rowBreaks count="1" manualBreakCount="1">
    <brk id="125" max="16383" man="1"/>
  </rowBreaks>
  <ignoredErrors>
    <ignoredError sqref="V1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theme="3" tint="0.39997558519241921"/>
  </sheetPr>
  <dimension ref="A1:AC142"/>
  <sheetViews>
    <sheetView showGridLines="0" zoomScaleNormal="100" workbookViewId="0">
      <selection activeCell="B19" sqref="B19:F20"/>
    </sheetView>
  </sheetViews>
  <sheetFormatPr baseColWidth="10" defaultRowHeight="13.2"/>
  <cols>
    <col min="1" max="14" width="4.6640625" customWidth="1"/>
    <col min="15" max="15" width="6.44140625" customWidth="1"/>
    <col min="16" max="17" width="4.6640625" customWidth="1"/>
    <col min="18" max="18" width="5.44140625" customWidth="1"/>
    <col min="19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401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521" t="s">
        <v>337</v>
      </c>
      <c r="W4" s="564"/>
      <c r="X4" s="564"/>
      <c r="Y4" s="564"/>
      <c r="AA4" s="386"/>
    </row>
    <row r="5" spans="1:27" ht="6" customHeight="1">
      <c r="V5" s="564"/>
      <c r="W5" s="564"/>
      <c r="X5" s="564"/>
      <c r="Y5" s="564"/>
      <c r="AA5" s="386"/>
    </row>
    <row r="6" spans="1:27" ht="12" customHeight="1">
      <c r="V6" s="542" t="s">
        <v>428</v>
      </c>
      <c r="W6" s="543"/>
      <c r="X6" s="543"/>
      <c r="Y6" s="543"/>
      <c r="AA6" s="386"/>
    </row>
    <row r="7" spans="1:27" ht="10.199999999999999" customHeight="1">
      <c r="B7" s="565" t="s">
        <v>348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9" t="s">
        <v>344</v>
      </c>
      <c r="V7" s="240"/>
      <c r="W7" s="240"/>
      <c r="X7" s="240"/>
      <c r="Y7" s="240"/>
      <c r="Z7" s="183"/>
      <c r="AA7" s="386"/>
    </row>
    <row r="8" spans="1:27" ht="12" customHeight="1"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240"/>
      <c r="V8" s="240"/>
      <c r="W8" s="240"/>
      <c r="X8" s="240"/>
      <c r="Y8" s="240"/>
      <c r="Z8" s="183"/>
      <c r="AA8" s="386"/>
    </row>
    <row r="9" spans="1:27" ht="12.75" customHeight="1">
      <c r="A9" s="370" t="s">
        <v>433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567" t="s">
        <v>432</v>
      </c>
      <c r="W9" s="568"/>
      <c r="X9" s="568"/>
      <c r="Y9" s="568"/>
      <c r="Z9" s="54"/>
      <c r="AA9" s="386"/>
    </row>
    <row r="10" spans="1:27" ht="10.199999999999999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54"/>
      <c r="W10" s="54"/>
      <c r="X10" s="54"/>
      <c r="Y10" s="54"/>
      <c r="Z10" s="54"/>
      <c r="AA10" s="386"/>
    </row>
    <row r="11" spans="1:27" ht="10.199999999999999" customHeight="1">
      <c r="B11" s="371" t="s">
        <v>429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86"/>
    </row>
    <row r="12" spans="1:27" ht="10.199999999999999" customHeight="1"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493" t="s">
        <v>21</v>
      </c>
      <c r="B15" s="496" t="s">
        <v>28</v>
      </c>
      <c r="C15" s="497"/>
      <c r="D15" s="497"/>
      <c r="E15" s="497"/>
      <c r="F15" s="498"/>
      <c r="G15" s="496" t="s">
        <v>29</v>
      </c>
      <c r="H15" s="497"/>
      <c r="I15" s="497"/>
      <c r="J15" s="497"/>
      <c r="K15" s="498"/>
      <c r="L15" s="505" t="s">
        <v>27</v>
      </c>
      <c r="M15" s="506"/>
      <c r="N15" s="507"/>
      <c r="O15" s="505" t="s">
        <v>26</v>
      </c>
      <c r="P15" s="506"/>
      <c r="Q15" s="506"/>
      <c r="R15" s="507"/>
      <c r="S15" s="514" t="s">
        <v>22</v>
      </c>
      <c r="T15" s="375"/>
      <c r="U15" s="375"/>
      <c r="V15" s="376"/>
      <c r="W15" s="505" t="s">
        <v>25</v>
      </c>
      <c r="X15" s="506"/>
      <c r="Y15" s="507"/>
      <c r="Z15" s="493" t="s">
        <v>23</v>
      </c>
      <c r="AA15" s="386"/>
    </row>
    <row r="16" spans="1:27" ht="10.199999999999999" customHeight="1">
      <c r="A16" s="494"/>
      <c r="B16" s="499"/>
      <c r="C16" s="500"/>
      <c r="D16" s="500"/>
      <c r="E16" s="500"/>
      <c r="F16" s="501"/>
      <c r="G16" s="499"/>
      <c r="H16" s="500"/>
      <c r="I16" s="500"/>
      <c r="J16" s="500"/>
      <c r="K16" s="501"/>
      <c r="L16" s="508"/>
      <c r="M16" s="509"/>
      <c r="N16" s="510"/>
      <c r="O16" s="508"/>
      <c r="P16" s="509"/>
      <c r="Q16" s="509"/>
      <c r="R16" s="510"/>
      <c r="S16" s="515"/>
      <c r="T16" s="338"/>
      <c r="U16" s="338"/>
      <c r="V16" s="516"/>
      <c r="W16" s="508"/>
      <c r="X16" s="509"/>
      <c r="Y16" s="510"/>
      <c r="Z16" s="494"/>
      <c r="AA16" s="386"/>
    </row>
    <row r="17" spans="1:29" ht="10.199999999999999" customHeight="1">
      <c r="A17" s="495"/>
      <c r="B17" s="502"/>
      <c r="C17" s="503"/>
      <c r="D17" s="503"/>
      <c r="E17" s="503"/>
      <c r="F17" s="504"/>
      <c r="G17" s="502"/>
      <c r="H17" s="503"/>
      <c r="I17" s="503"/>
      <c r="J17" s="503"/>
      <c r="K17" s="504"/>
      <c r="L17" s="511"/>
      <c r="M17" s="512"/>
      <c r="N17" s="513"/>
      <c r="O17" s="511"/>
      <c r="P17" s="512"/>
      <c r="Q17" s="512"/>
      <c r="R17" s="513"/>
      <c r="S17" s="377"/>
      <c r="T17" s="378"/>
      <c r="U17" s="378"/>
      <c r="V17" s="379"/>
      <c r="W17" s="511"/>
      <c r="X17" s="512"/>
      <c r="Y17" s="513"/>
      <c r="Z17" s="563"/>
      <c r="AA17" s="386"/>
    </row>
    <row r="18" spans="1:29" ht="0.45" customHeight="1">
      <c r="A18" s="224"/>
      <c r="B18" s="216"/>
      <c r="C18" s="217"/>
      <c r="D18" s="217"/>
      <c r="E18" s="217"/>
      <c r="F18" s="218"/>
      <c r="G18" s="216"/>
      <c r="H18" s="217"/>
      <c r="I18" s="217"/>
      <c r="J18" s="217"/>
      <c r="K18" s="218"/>
      <c r="L18" s="219"/>
      <c r="M18" s="220"/>
      <c r="N18" s="221"/>
      <c r="O18" s="219"/>
      <c r="P18" s="220"/>
      <c r="Q18" s="220"/>
      <c r="R18" s="221"/>
      <c r="S18" s="75"/>
      <c r="T18" s="14"/>
      <c r="U18" s="14"/>
      <c r="V18" s="222"/>
      <c r="W18" s="219"/>
      <c r="X18" s="220"/>
      <c r="Y18" s="221"/>
      <c r="Z18" s="215"/>
      <c r="AA18" s="386"/>
    </row>
    <row r="19" spans="1:29" ht="10.199999999999999" customHeight="1">
      <c r="A19" s="474">
        <v>41</v>
      </c>
      <c r="B19" s="476"/>
      <c r="C19" s="548"/>
      <c r="D19" s="548"/>
      <c r="E19" s="548"/>
      <c r="F19" s="549"/>
      <c r="G19" s="476"/>
      <c r="H19" s="477"/>
      <c r="I19" s="477"/>
      <c r="J19" s="477"/>
      <c r="K19" s="478"/>
      <c r="L19" s="480"/>
      <c r="M19" s="488"/>
      <c r="N19" s="489"/>
      <c r="O19" s="476"/>
      <c r="P19" s="477"/>
      <c r="Q19" s="477"/>
      <c r="R19" s="478"/>
      <c r="S19" s="476"/>
      <c r="T19" s="477"/>
      <c r="U19" s="477"/>
      <c r="V19" s="478"/>
      <c r="W19" s="476"/>
      <c r="X19" s="477"/>
      <c r="Y19" s="478"/>
      <c r="Z19" s="486"/>
      <c r="AA19" s="386"/>
    </row>
    <row r="20" spans="1:29" ht="10.199999999999999" customHeight="1">
      <c r="A20" s="475"/>
      <c r="B20" s="550"/>
      <c r="C20" s="551"/>
      <c r="D20" s="551"/>
      <c r="E20" s="551"/>
      <c r="F20" s="552"/>
      <c r="G20" s="479"/>
      <c r="H20" s="275"/>
      <c r="I20" s="275"/>
      <c r="J20" s="275"/>
      <c r="K20" s="276"/>
      <c r="L20" s="490"/>
      <c r="M20" s="491"/>
      <c r="N20" s="492"/>
      <c r="O20" s="479"/>
      <c r="P20" s="275"/>
      <c r="Q20" s="275"/>
      <c r="R20" s="276"/>
      <c r="S20" s="479"/>
      <c r="T20" s="275"/>
      <c r="U20" s="275"/>
      <c r="V20" s="276"/>
      <c r="W20" s="479"/>
      <c r="X20" s="275"/>
      <c r="Y20" s="276"/>
      <c r="Z20" s="487"/>
      <c r="AA20" s="386"/>
    </row>
    <row r="21" spans="1:29" ht="10.199999999999999" customHeight="1">
      <c r="A21" s="474">
        <v>42</v>
      </c>
      <c r="B21" s="476"/>
      <c r="C21" s="548"/>
      <c r="D21" s="548"/>
      <c r="E21" s="548"/>
      <c r="F21" s="549"/>
      <c r="G21" s="476"/>
      <c r="H21" s="477"/>
      <c r="I21" s="477"/>
      <c r="J21" s="477"/>
      <c r="K21" s="478"/>
      <c r="L21" s="480"/>
      <c r="M21" s="488"/>
      <c r="N21" s="489"/>
      <c r="O21" s="476"/>
      <c r="P21" s="477"/>
      <c r="Q21" s="477"/>
      <c r="R21" s="478"/>
      <c r="S21" s="476"/>
      <c r="T21" s="477"/>
      <c r="U21" s="477"/>
      <c r="V21" s="478"/>
      <c r="W21" s="476"/>
      <c r="X21" s="477"/>
      <c r="Y21" s="478"/>
      <c r="Z21" s="486"/>
      <c r="AA21" s="386"/>
    </row>
    <row r="22" spans="1:29" ht="10.199999999999999" customHeight="1">
      <c r="A22" s="475"/>
      <c r="B22" s="550"/>
      <c r="C22" s="551"/>
      <c r="D22" s="551"/>
      <c r="E22" s="551"/>
      <c r="F22" s="552"/>
      <c r="G22" s="479"/>
      <c r="H22" s="275"/>
      <c r="I22" s="275"/>
      <c r="J22" s="275"/>
      <c r="K22" s="276"/>
      <c r="L22" s="490"/>
      <c r="M22" s="491"/>
      <c r="N22" s="492"/>
      <c r="O22" s="479"/>
      <c r="P22" s="275"/>
      <c r="Q22" s="275"/>
      <c r="R22" s="276"/>
      <c r="S22" s="479"/>
      <c r="T22" s="275"/>
      <c r="U22" s="275"/>
      <c r="V22" s="276"/>
      <c r="W22" s="479"/>
      <c r="X22" s="275"/>
      <c r="Y22" s="276"/>
      <c r="Z22" s="487"/>
      <c r="AA22" s="386"/>
    </row>
    <row r="23" spans="1:29" ht="10.199999999999999" customHeight="1">
      <c r="A23" s="474">
        <v>43</v>
      </c>
      <c r="B23" s="476"/>
      <c r="C23" s="477"/>
      <c r="D23" s="477"/>
      <c r="E23" s="477"/>
      <c r="F23" s="478"/>
      <c r="G23" s="476"/>
      <c r="H23" s="477"/>
      <c r="I23" s="477"/>
      <c r="J23" s="477"/>
      <c r="K23" s="478"/>
      <c r="L23" s="480"/>
      <c r="M23" s="488"/>
      <c r="N23" s="489"/>
      <c r="O23" s="476"/>
      <c r="P23" s="477"/>
      <c r="Q23" s="477"/>
      <c r="R23" s="478"/>
      <c r="S23" s="476"/>
      <c r="T23" s="477"/>
      <c r="U23" s="477"/>
      <c r="V23" s="478"/>
      <c r="W23" s="476"/>
      <c r="X23" s="477"/>
      <c r="Y23" s="478"/>
      <c r="Z23" s="486"/>
      <c r="AA23" s="386"/>
    </row>
    <row r="24" spans="1:29" ht="10.199999999999999" customHeight="1">
      <c r="A24" s="475"/>
      <c r="B24" s="479"/>
      <c r="C24" s="275"/>
      <c r="D24" s="275"/>
      <c r="E24" s="275"/>
      <c r="F24" s="276"/>
      <c r="G24" s="479"/>
      <c r="H24" s="275"/>
      <c r="I24" s="275"/>
      <c r="J24" s="275"/>
      <c r="K24" s="276"/>
      <c r="L24" s="490"/>
      <c r="M24" s="491"/>
      <c r="N24" s="492"/>
      <c r="O24" s="479"/>
      <c r="P24" s="275"/>
      <c r="Q24" s="275"/>
      <c r="R24" s="276"/>
      <c r="S24" s="479"/>
      <c r="T24" s="275"/>
      <c r="U24" s="275"/>
      <c r="V24" s="276"/>
      <c r="W24" s="479"/>
      <c r="X24" s="275"/>
      <c r="Y24" s="276"/>
      <c r="Z24" s="487"/>
      <c r="AA24" s="386"/>
    </row>
    <row r="25" spans="1:29" ht="10.199999999999999" customHeight="1">
      <c r="A25" s="474">
        <v>44</v>
      </c>
      <c r="B25" s="476"/>
      <c r="C25" s="548"/>
      <c r="D25" s="548"/>
      <c r="E25" s="548"/>
      <c r="F25" s="549"/>
      <c r="G25" s="476"/>
      <c r="H25" s="477"/>
      <c r="I25" s="477"/>
      <c r="J25" s="477"/>
      <c r="K25" s="478"/>
      <c r="L25" s="480"/>
      <c r="M25" s="488"/>
      <c r="N25" s="489"/>
      <c r="O25" s="476"/>
      <c r="P25" s="477"/>
      <c r="Q25" s="477"/>
      <c r="R25" s="478"/>
      <c r="S25" s="476"/>
      <c r="T25" s="477"/>
      <c r="U25" s="477"/>
      <c r="V25" s="478"/>
      <c r="W25" s="476"/>
      <c r="X25" s="477"/>
      <c r="Y25" s="478"/>
      <c r="Z25" s="486"/>
      <c r="AA25" s="386"/>
    </row>
    <row r="26" spans="1:29" ht="10.199999999999999" customHeight="1">
      <c r="A26" s="475"/>
      <c r="B26" s="550"/>
      <c r="C26" s="551"/>
      <c r="D26" s="551"/>
      <c r="E26" s="551"/>
      <c r="F26" s="552"/>
      <c r="G26" s="479"/>
      <c r="H26" s="275"/>
      <c r="I26" s="275"/>
      <c r="J26" s="275"/>
      <c r="K26" s="276"/>
      <c r="L26" s="490"/>
      <c r="M26" s="491"/>
      <c r="N26" s="492"/>
      <c r="O26" s="479"/>
      <c r="P26" s="275"/>
      <c r="Q26" s="275"/>
      <c r="R26" s="276"/>
      <c r="S26" s="479"/>
      <c r="T26" s="275"/>
      <c r="U26" s="275"/>
      <c r="V26" s="276"/>
      <c r="W26" s="479"/>
      <c r="X26" s="275"/>
      <c r="Y26" s="276"/>
      <c r="Z26" s="487"/>
      <c r="AA26" s="386"/>
    </row>
    <row r="27" spans="1:29" ht="10.199999999999999" customHeight="1">
      <c r="A27" s="474">
        <v>45</v>
      </c>
      <c r="B27" s="476"/>
      <c r="C27" s="548"/>
      <c r="D27" s="548"/>
      <c r="E27" s="548"/>
      <c r="F27" s="549"/>
      <c r="G27" s="476"/>
      <c r="H27" s="477"/>
      <c r="I27" s="477"/>
      <c r="J27" s="477"/>
      <c r="K27" s="478"/>
      <c r="L27" s="480"/>
      <c r="M27" s="488"/>
      <c r="N27" s="489"/>
      <c r="O27" s="476"/>
      <c r="P27" s="477"/>
      <c r="Q27" s="477"/>
      <c r="R27" s="478"/>
      <c r="S27" s="476"/>
      <c r="T27" s="477"/>
      <c r="U27" s="477"/>
      <c r="V27" s="478"/>
      <c r="W27" s="476"/>
      <c r="X27" s="477"/>
      <c r="Y27" s="478"/>
      <c r="Z27" s="486"/>
      <c r="AA27" s="386"/>
    </row>
    <row r="28" spans="1:29" ht="10.199999999999999" customHeight="1">
      <c r="A28" s="475"/>
      <c r="B28" s="550"/>
      <c r="C28" s="551"/>
      <c r="D28" s="551"/>
      <c r="E28" s="551"/>
      <c r="F28" s="552"/>
      <c r="G28" s="479"/>
      <c r="H28" s="275"/>
      <c r="I28" s="275"/>
      <c r="J28" s="275"/>
      <c r="K28" s="276"/>
      <c r="L28" s="490"/>
      <c r="M28" s="491"/>
      <c r="N28" s="492"/>
      <c r="O28" s="479"/>
      <c r="P28" s="275"/>
      <c r="Q28" s="275"/>
      <c r="R28" s="276"/>
      <c r="S28" s="479"/>
      <c r="T28" s="275"/>
      <c r="U28" s="275"/>
      <c r="V28" s="276"/>
      <c r="W28" s="479"/>
      <c r="X28" s="275"/>
      <c r="Y28" s="276"/>
      <c r="Z28" s="487"/>
      <c r="AA28" s="386"/>
    </row>
    <row r="29" spans="1:29" ht="10.199999999999999" customHeight="1">
      <c r="A29" s="474">
        <v>46</v>
      </c>
      <c r="B29" s="476"/>
      <c r="C29" s="477"/>
      <c r="D29" s="477"/>
      <c r="E29" s="477"/>
      <c r="F29" s="478"/>
      <c r="G29" s="476"/>
      <c r="H29" s="477"/>
      <c r="I29" s="477"/>
      <c r="J29" s="477"/>
      <c r="K29" s="478"/>
      <c r="L29" s="480"/>
      <c r="M29" s="481"/>
      <c r="N29" s="482"/>
      <c r="O29" s="476"/>
      <c r="P29" s="477"/>
      <c r="Q29" s="477"/>
      <c r="R29" s="478"/>
      <c r="S29" s="476"/>
      <c r="T29" s="477"/>
      <c r="U29" s="477"/>
      <c r="V29" s="478"/>
      <c r="W29" s="476"/>
      <c r="X29" s="477"/>
      <c r="Y29" s="478"/>
      <c r="Z29" s="486"/>
      <c r="AA29" s="386"/>
      <c r="AB29" s="17"/>
      <c r="AC29" s="17"/>
    </row>
    <row r="30" spans="1:29" ht="10.199999999999999" customHeight="1">
      <c r="A30" s="475"/>
      <c r="B30" s="479"/>
      <c r="C30" s="275"/>
      <c r="D30" s="275"/>
      <c r="E30" s="275"/>
      <c r="F30" s="276"/>
      <c r="G30" s="479"/>
      <c r="H30" s="275"/>
      <c r="I30" s="275"/>
      <c r="J30" s="275"/>
      <c r="K30" s="276"/>
      <c r="L30" s="483"/>
      <c r="M30" s="484"/>
      <c r="N30" s="485"/>
      <c r="O30" s="479"/>
      <c r="P30" s="275"/>
      <c r="Q30" s="275"/>
      <c r="R30" s="276"/>
      <c r="S30" s="479"/>
      <c r="T30" s="275"/>
      <c r="U30" s="275"/>
      <c r="V30" s="276"/>
      <c r="W30" s="479"/>
      <c r="X30" s="275"/>
      <c r="Y30" s="276"/>
      <c r="Z30" s="487"/>
      <c r="AA30" s="386"/>
    </row>
    <row r="31" spans="1:29" ht="10.199999999999999" customHeight="1">
      <c r="A31" s="474">
        <v>47</v>
      </c>
      <c r="B31" s="476"/>
      <c r="C31" s="477"/>
      <c r="D31" s="477"/>
      <c r="E31" s="477"/>
      <c r="F31" s="478"/>
      <c r="G31" s="476"/>
      <c r="H31" s="477"/>
      <c r="I31" s="477"/>
      <c r="J31" s="477"/>
      <c r="K31" s="478"/>
      <c r="L31" s="480"/>
      <c r="M31" s="481"/>
      <c r="N31" s="482"/>
      <c r="O31" s="476"/>
      <c r="P31" s="477"/>
      <c r="Q31" s="477"/>
      <c r="R31" s="478"/>
      <c r="S31" s="476"/>
      <c r="T31" s="477"/>
      <c r="U31" s="477"/>
      <c r="V31" s="478"/>
      <c r="W31" s="476"/>
      <c r="X31" s="477"/>
      <c r="Y31" s="478"/>
      <c r="Z31" s="486"/>
      <c r="AA31" s="386"/>
    </row>
    <row r="32" spans="1:29" ht="10.199999999999999" customHeight="1">
      <c r="A32" s="475"/>
      <c r="B32" s="479"/>
      <c r="C32" s="275"/>
      <c r="D32" s="275"/>
      <c r="E32" s="275"/>
      <c r="F32" s="276"/>
      <c r="G32" s="479"/>
      <c r="H32" s="275"/>
      <c r="I32" s="275"/>
      <c r="J32" s="275"/>
      <c r="K32" s="276"/>
      <c r="L32" s="483"/>
      <c r="M32" s="484"/>
      <c r="N32" s="485"/>
      <c r="O32" s="479"/>
      <c r="P32" s="275"/>
      <c r="Q32" s="275"/>
      <c r="R32" s="276"/>
      <c r="S32" s="479"/>
      <c r="T32" s="275"/>
      <c r="U32" s="275"/>
      <c r="V32" s="276"/>
      <c r="W32" s="479"/>
      <c r="X32" s="275"/>
      <c r="Y32" s="276"/>
      <c r="Z32" s="487"/>
      <c r="AA32" s="386"/>
    </row>
    <row r="33" spans="1:27" ht="10.199999999999999" customHeight="1">
      <c r="A33" s="474">
        <v>48</v>
      </c>
      <c r="B33" s="476"/>
      <c r="C33" s="477"/>
      <c r="D33" s="477"/>
      <c r="E33" s="477"/>
      <c r="F33" s="478"/>
      <c r="G33" s="476"/>
      <c r="H33" s="477"/>
      <c r="I33" s="477"/>
      <c r="J33" s="477"/>
      <c r="K33" s="478"/>
      <c r="L33" s="480"/>
      <c r="M33" s="481"/>
      <c r="N33" s="482"/>
      <c r="O33" s="476"/>
      <c r="P33" s="477"/>
      <c r="Q33" s="477"/>
      <c r="R33" s="478"/>
      <c r="S33" s="476"/>
      <c r="T33" s="477"/>
      <c r="U33" s="477"/>
      <c r="V33" s="478"/>
      <c r="W33" s="476"/>
      <c r="X33" s="477"/>
      <c r="Y33" s="478"/>
      <c r="Z33" s="486"/>
      <c r="AA33" s="386"/>
    </row>
    <row r="34" spans="1:27" ht="10.199999999999999" customHeight="1">
      <c r="A34" s="475"/>
      <c r="B34" s="479"/>
      <c r="C34" s="275"/>
      <c r="D34" s="275"/>
      <c r="E34" s="275"/>
      <c r="F34" s="276"/>
      <c r="G34" s="479"/>
      <c r="H34" s="275"/>
      <c r="I34" s="275"/>
      <c r="J34" s="275"/>
      <c r="K34" s="276"/>
      <c r="L34" s="483"/>
      <c r="M34" s="484"/>
      <c r="N34" s="485"/>
      <c r="O34" s="479"/>
      <c r="P34" s="275"/>
      <c r="Q34" s="275"/>
      <c r="R34" s="276"/>
      <c r="S34" s="479"/>
      <c r="T34" s="275"/>
      <c r="U34" s="275"/>
      <c r="V34" s="276"/>
      <c r="W34" s="479"/>
      <c r="X34" s="275"/>
      <c r="Y34" s="276"/>
      <c r="Z34" s="487"/>
      <c r="AA34" s="386"/>
    </row>
    <row r="35" spans="1:27" ht="10.199999999999999" customHeight="1">
      <c r="A35" s="474">
        <v>49</v>
      </c>
      <c r="B35" s="476"/>
      <c r="C35" s="477"/>
      <c r="D35" s="477"/>
      <c r="E35" s="477"/>
      <c r="F35" s="478"/>
      <c r="G35" s="476"/>
      <c r="H35" s="477"/>
      <c r="I35" s="477"/>
      <c r="J35" s="477"/>
      <c r="K35" s="478"/>
      <c r="L35" s="480"/>
      <c r="M35" s="481"/>
      <c r="N35" s="482"/>
      <c r="O35" s="476"/>
      <c r="P35" s="477"/>
      <c r="Q35" s="477"/>
      <c r="R35" s="478"/>
      <c r="S35" s="476"/>
      <c r="T35" s="477"/>
      <c r="U35" s="477"/>
      <c r="V35" s="478"/>
      <c r="W35" s="476"/>
      <c r="X35" s="477"/>
      <c r="Y35" s="478"/>
      <c r="Z35" s="486"/>
      <c r="AA35" s="386"/>
    </row>
    <row r="36" spans="1:27" ht="10.199999999999999" customHeight="1">
      <c r="A36" s="475"/>
      <c r="B36" s="479"/>
      <c r="C36" s="275"/>
      <c r="D36" s="275"/>
      <c r="E36" s="275"/>
      <c r="F36" s="276"/>
      <c r="G36" s="479"/>
      <c r="H36" s="275"/>
      <c r="I36" s="275"/>
      <c r="J36" s="275"/>
      <c r="K36" s="276"/>
      <c r="L36" s="483"/>
      <c r="M36" s="484"/>
      <c r="N36" s="485"/>
      <c r="O36" s="479"/>
      <c r="P36" s="275"/>
      <c r="Q36" s="275"/>
      <c r="R36" s="276"/>
      <c r="S36" s="479"/>
      <c r="T36" s="275"/>
      <c r="U36" s="275"/>
      <c r="V36" s="276"/>
      <c r="W36" s="479"/>
      <c r="X36" s="275"/>
      <c r="Y36" s="276"/>
      <c r="Z36" s="487"/>
      <c r="AA36" s="386"/>
    </row>
    <row r="37" spans="1:27" ht="10.199999999999999" customHeight="1">
      <c r="A37" s="474">
        <v>50</v>
      </c>
      <c r="B37" s="476"/>
      <c r="C37" s="477"/>
      <c r="D37" s="477"/>
      <c r="E37" s="477"/>
      <c r="F37" s="478"/>
      <c r="G37" s="476"/>
      <c r="H37" s="477"/>
      <c r="I37" s="477"/>
      <c r="J37" s="477"/>
      <c r="K37" s="478"/>
      <c r="L37" s="480"/>
      <c r="M37" s="481"/>
      <c r="N37" s="482"/>
      <c r="O37" s="476"/>
      <c r="P37" s="477"/>
      <c r="Q37" s="477"/>
      <c r="R37" s="478"/>
      <c r="S37" s="476"/>
      <c r="T37" s="477"/>
      <c r="U37" s="477"/>
      <c r="V37" s="478"/>
      <c r="W37" s="476"/>
      <c r="X37" s="477"/>
      <c r="Y37" s="478"/>
      <c r="Z37" s="486"/>
      <c r="AA37" s="386"/>
    </row>
    <row r="38" spans="1:27" ht="10.199999999999999" customHeight="1">
      <c r="A38" s="475"/>
      <c r="B38" s="479"/>
      <c r="C38" s="275"/>
      <c r="D38" s="275"/>
      <c r="E38" s="275"/>
      <c r="F38" s="276"/>
      <c r="G38" s="479"/>
      <c r="H38" s="275"/>
      <c r="I38" s="275"/>
      <c r="J38" s="275"/>
      <c r="K38" s="276"/>
      <c r="L38" s="483"/>
      <c r="M38" s="484"/>
      <c r="N38" s="485"/>
      <c r="O38" s="479"/>
      <c r="P38" s="275"/>
      <c r="Q38" s="275"/>
      <c r="R38" s="276"/>
      <c r="S38" s="479"/>
      <c r="T38" s="275"/>
      <c r="U38" s="275"/>
      <c r="V38" s="276"/>
      <c r="W38" s="479"/>
      <c r="X38" s="275"/>
      <c r="Y38" s="276"/>
      <c r="Z38" s="487"/>
      <c r="AA38" s="386"/>
    </row>
    <row r="39" spans="1:27" ht="10.199999999999999" customHeight="1">
      <c r="A39" s="474">
        <v>51</v>
      </c>
      <c r="B39" s="476"/>
      <c r="C39" s="477"/>
      <c r="D39" s="477"/>
      <c r="E39" s="477"/>
      <c r="F39" s="478"/>
      <c r="G39" s="476"/>
      <c r="H39" s="477"/>
      <c r="I39" s="477"/>
      <c r="J39" s="477"/>
      <c r="K39" s="478"/>
      <c r="L39" s="480"/>
      <c r="M39" s="488"/>
      <c r="N39" s="489"/>
      <c r="O39" s="476"/>
      <c r="P39" s="477"/>
      <c r="Q39" s="477"/>
      <c r="R39" s="478"/>
      <c r="S39" s="476"/>
      <c r="T39" s="477"/>
      <c r="U39" s="477"/>
      <c r="V39" s="478"/>
      <c r="W39" s="476"/>
      <c r="X39" s="477"/>
      <c r="Y39" s="478"/>
      <c r="Z39" s="486"/>
      <c r="AA39" s="386"/>
    </row>
    <row r="40" spans="1:27" ht="10.199999999999999" customHeight="1">
      <c r="A40" s="475"/>
      <c r="B40" s="479"/>
      <c r="C40" s="275"/>
      <c r="D40" s="275"/>
      <c r="E40" s="275"/>
      <c r="F40" s="276"/>
      <c r="G40" s="479"/>
      <c r="H40" s="275"/>
      <c r="I40" s="275"/>
      <c r="J40" s="275"/>
      <c r="K40" s="276"/>
      <c r="L40" s="490"/>
      <c r="M40" s="491"/>
      <c r="N40" s="492"/>
      <c r="O40" s="479"/>
      <c r="P40" s="275"/>
      <c r="Q40" s="275"/>
      <c r="R40" s="276"/>
      <c r="S40" s="479"/>
      <c r="T40" s="275"/>
      <c r="U40" s="275"/>
      <c r="V40" s="276"/>
      <c r="W40" s="479"/>
      <c r="X40" s="275"/>
      <c r="Y40" s="276"/>
      <c r="Z40" s="487"/>
      <c r="AA40" s="386"/>
    </row>
    <row r="41" spans="1:27" ht="10.199999999999999" customHeight="1">
      <c r="A41" s="474">
        <v>52</v>
      </c>
      <c r="B41" s="476"/>
      <c r="C41" s="477"/>
      <c r="D41" s="477"/>
      <c r="E41" s="477"/>
      <c r="F41" s="478"/>
      <c r="G41" s="476"/>
      <c r="H41" s="477"/>
      <c r="I41" s="477"/>
      <c r="J41" s="477"/>
      <c r="K41" s="478"/>
      <c r="L41" s="480"/>
      <c r="M41" s="488"/>
      <c r="N41" s="489"/>
      <c r="O41" s="476"/>
      <c r="P41" s="477"/>
      <c r="Q41" s="477"/>
      <c r="R41" s="478"/>
      <c r="S41" s="476"/>
      <c r="T41" s="477"/>
      <c r="U41" s="477"/>
      <c r="V41" s="478"/>
      <c r="W41" s="476"/>
      <c r="X41" s="477"/>
      <c r="Y41" s="478"/>
      <c r="Z41" s="486"/>
      <c r="AA41" s="386"/>
    </row>
    <row r="42" spans="1:27" ht="10.199999999999999" customHeight="1">
      <c r="A42" s="475"/>
      <c r="B42" s="479"/>
      <c r="C42" s="275"/>
      <c r="D42" s="275"/>
      <c r="E42" s="275"/>
      <c r="F42" s="276"/>
      <c r="G42" s="479"/>
      <c r="H42" s="275"/>
      <c r="I42" s="275"/>
      <c r="J42" s="275"/>
      <c r="K42" s="276"/>
      <c r="L42" s="490"/>
      <c r="M42" s="491"/>
      <c r="N42" s="492"/>
      <c r="O42" s="479"/>
      <c r="P42" s="275"/>
      <c r="Q42" s="275"/>
      <c r="R42" s="276"/>
      <c r="S42" s="479"/>
      <c r="T42" s="275"/>
      <c r="U42" s="275"/>
      <c r="V42" s="276"/>
      <c r="W42" s="479"/>
      <c r="X42" s="275"/>
      <c r="Y42" s="276"/>
      <c r="Z42" s="487"/>
      <c r="AA42" s="386"/>
    </row>
    <row r="43" spans="1:27" ht="10.199999999999999" customHeight="1">
      <c r="A43" s="474">
        <v>53</v>
      </c>
      <c r="B43" s="476"/>
      <c r="C43" s="477"/>
      <c r="D43" s="477"/>
      <c r="E43" s="477"/>
      <c r="F43" s="478"/>
      <c r="G43" s="476"/>
      <c r="H43" s="477"/>
      <c r="I43" s="477"/>
      <c r="J43" s="477"/>
      <c r="K43" s="478"/>
      <c r="L43" s="480"/>
      <c r="M43" s="488"/>
      <c r="N43" s="489"/>
      <c r="O43" s="476"/>
      <c r="P43" s="477"/>
      <c r="Q43" s="477"/>
      <c r="R43" s="478"/>
      <c r="S43" s="476"/>
      <c r="T43" s="477"/>
      <c r="U43" s="477"/>
      <c r="V43" s="478"/>
      <c r="W43" s="476"/>
      <c r="X43" s="477"/>
      <c r="Y43" s="478"/>
      <c r="Z43" s="486"/>
      <c r="AA43" s="386"/>
    </row>
    <row r="44" spans="1:27" ht="10.199999999999999" customHeight="1">
      <c r="A44" s="475"/>
      <c r="B44" s="479"/>
      <c r="C44" s="275"/>
      <c r="D44" s="275"/>
      <c r="E44" s="275"/>
      <c r="F44" s="276"/>
      <c r="G44" s="479"/>
      <c r="H44" s="275"/>
      <c r="I44" s="275"/>
      <c r="J44" s="275"/>
      <c r="K44" s="276"/>
      <c r="L44" s="490"/>
      <c r="M44" s="491"/>
      <c r="N44" s="492"/>
      <c r="O44" s="479"/>
      <c r="P44" s="275"/>
      <c r="Q44" s="275"/>
      <c r="R44" s="276"/>
      <c r="S44" s="479"/>
      <c r="T44" s="275"/>
      <c r="U44" s="275"/>
      <c r="V44" s="276"/>
      <c r="W44" s="479"/>
      <c r="X44" s="275"/>
      <c r="Y44" s="276"/>
      <c r="Z44" s="487"/>
      <c r="AA44" s="386"/>
    </row>
    <row r="45" spans="1:27" ht="10.199999999999999" customHeight="1">
      <c r="A45" s="474">
        <v>54</v>
      </c>
      <c r="B45" s="476"/>
      <c r="C45" s="477"/>
      <c r="D45" s="477"/>
      <c r="E45" s="477"/>
      <c r="F45" s="478"/>
      <c r="G45" s="476"/>
      <c r="H45" s="477"/>
      <c r="I45" s="477"/>
      <c r="J45" s="477"/>
      <c r="K45" s="478"/>
      <c r="L45" s="480"/>
      <c r="M45" s="488"/>
      <c r="N45" s="489"/>
      <c r="O45" s="476"/>
      <c r="P45" s="477"/>
      <c r="Q45" s="477"/>
      <c r="R45" s="478"/>
      <c r="S45" s="476"/>
      <c r="T45" s="477"/>
      <c r="U45" s="477"/>
      <c r="V45" s="478"/>
      <c r="W45" s="476"/>
      <c r="X45" s="477"/>
      <c r="Y45" s="478"/>
      <c r="Z45" s="486"/>
      <c r="AA45" s="386"/>
    </row>
    <row r="46" spans="1:27" ht="10.199999999999999" customHeight="1">
      <c r="A46" s="475"/>
      <c r="B46" s="479"/>
      <c r="C46" s="275"/>
      <c r="D46" s="275"/>
      <c r="E46" s="275"/>
      <c r="F46" s="276"/>
      <c r="G46" s="479"/>
      <c r="H46" s="275"/>
      <c r="I46" s="275"/>
      <c r="J46" s="275"/>
      <c r="K46" s="276"/>
      <c r="L46" s="490"/>
      <c r="M46" s="491"/>
      <c r="N46" s="492"/>
      <c r="O46" s="479"/>
      <c r="P46" s="275"/>
      <c r="Q46" s="275"/>
      <c r="R46" s="276"/>
      <c r="S46" s="479"/>
      <c r="T46" s="275"/>
      <c r="U46" s="275"/>
      <c r="V46" s="276"/>
      <c r="W46" s="479"/>
      <c r="X46" s="275"/>
      <c r="Y46" s="276"/>
      <c r="Z46" s="487"/>
      <c r="AA46" s="386"/>
    </row>
    <row r="47" spans="1:27" ht="10.199999999999999" customHeight="1">
      <c r="A47" s="474">
        <v>55</v>
      </c>
      <c r="B47" s="476"/>
      <c r="C47" s="477"/>
      <c r="D47" s="477"/>
      <c r="E47" s="477"/>
      <c r="F47" s="478"/>
      <c r="G47" s="476"/>
      <c r="H47" s="477"/>
      <c r="I47" s="477"/>
      <c r="J47" s="477"/>
      <c r="K47" s="478"/>
      <c r="L47" s="480"/>
      <c r="M47" s="488"/>
      <c r="N47" s="489"/>
      <c r="O47" s="476"/>
      <c r="P47" s="477"/>
      <c r="Q47" s="477"/>
      <c r="R47" s="478"/>
      <c r="S47" s="476"/>
      <c r="T47" s="477"/>
      <c r="U47" s="477"/>
      <c r="V47" s="478"/>
      <c r="W47" s="476"/>
      <c r="X47" s="477"/>
      <c r="Y47" s="478"/>
      <c r="Z47" s="486"/>
      <c r="AA47" s="386"/>
    </row>
    <row r="48" spans="1:27" ht="10.199999999999999" customHeight="1">
      <c r="A48" s="475"/>
      <c r="B48" s="479"/>
      <c r="C48" s="275"/>
      <c r="D48" s="275"/>
      <c r="E48" s="275"/>
      <c r="F48" s="276"/>
      <c r="G48" s="479"/>
      <c r="H48" s="275"/>
      <c r="I48" s="275"/>
      <c r="J48" s="275"/>
      <c r="K48" s="276"/>
      <c r="L48" s="490"/>
      <c r="M48" s="491"/>
      <c r="N48" s="492"/>
      <c r="O48" s="479"/>
      <c r="P48" s="275"/>
      <c r="Q48" s="275"/>
      <c r="R48" s="276"/>
      <c r="S48" s="479"/>
      <c r="T48" s="275"/>
      <c r="U48" s="275"/>
      <c r="V48" s="276"/>
      <c r="W48" s="479"/>
      <c r="X48" s="275"/>
      <c r="Y48" s="276"/>
      <c r="Z48" s="487"/>
      <c r="AA48" s="386"/>
    </row>
    <row r="49" spans="1:27" ht="10.199999999999999" customHeight="1">
      <c r="A49" s="474">
        <v>56</v>
      </c>
      <c r="B49" s="476"/>
      <c r="C49" s="477"/>
      <c r="D49" s="477"/>
      <c r="E49" s="477"/>
      <c r="F49" s="478"/>
      <c r="G49" s="476"/>
      <c r="H49" s="477"/>
      <c r="I49" s="477"/>
      <c r="J49" s="477"/>
      <c r="K49" s="478"/>
      <c r="L49" s="480"/>
      <c r="M49" s="488"/>
      <c r="N49" s="489"/>
      <c r="O49" s="476"/>
      <c r="P49" s="477"/>
      <c r="Q49" s="477"/>
      <c r="R49" s="478"/>
      <c r="S49" s="476"/>
      <c r="T49" s="477"/>
      <c r="U49" s="477"/>
      <c r="V49" s="478"/>
      <c r="W49" s="476"/>
      <c r="X49" s="477"/>
      <c r="Y49" s="478"/>
      <c r="Z49" s="486"/>
      <c r="AA49" s="386"/>
    </row>
    <row r="50" spans="1:27" ht="10.199999999999999" customHeight="1">
      <c r="A50" s="475"/>
      <c r="B50" s="479"/>
      <c r="C50" s="275"/>
      <c r="D50" s="275"/>
      <c r="E50" s="275"/>
      <c r="F50" s="276"/>
      <c r="G50" s="479"/>
      <c r="H50" s="275"/>
      <c r="I50" s="275"/>
      <c r="J50" s="275"/>
      <c r="K50" s="276"/>
      <c r="L50" s="490"/>
      <c r="M50" s="491"/>
      <c r="N50" s="492"/>
      <c r="O50" s="479"/>
      <c r="P50" s="275"/>
      <c r="Q50" s="275"/>
      <c r="R50" s="276"/>
      <c r="S50" s="479"/>
      <c r="T50" s="275"/>
      <c r="U50" s="275"/>
      <c r="V50" s="276"/>
      <c r="W50" s="479"/>
      <c r="X50" s="275"/>
      <c r="Y50" s="276"/>
      <c r="Z50" s="487"/>
      <c r="AA50" s="386"/>
    </row>
    <row r="51" spans="1:27" ht="10.199999999999999" customHeight="1">
      <c r="A51" s="474">
        <v>57</v>
      </c>
      <c r="B51" s="476"/>
      <c r="C51" s="477"/>
      <c r="D51" s="477"/>
      <c r="E51" s="477"/>
      <c r="F51" s="478"/>
      <c r="G51" s="476"/>
      <c r="H51" s="477"/>
      <c r="I51" s="477"/>
      <c r="J51" s="477"/>
      <c r="K51" s="478"/>
      <c r="L51" s="480"/>
      <c r="M51" s="488"/>
      <c r="N51" s="489"/>
      <c r="O51" s="476"/>
      <c r="P51" s="477"/>
      <c r="Q51" s="477"/>
      <c r="R51" s="478"/>
      <c r="S51" s="476"/>
      <c r="T51" s="477"/>
      <c r="U51" s="477"/>
      <c r="V51" s="478"/>
      <c r="W51" s="476"/>
      <c r="X51" s="477"/>
      <c r="Y51" s="478"/>
      <c r="Z51" s="486"/>
      <c r="AA51" s="386"/>
    </row>
    <row r="52" spans="1:27" ht="10.199999999999999" customHeight="1">
      <c r="A52" s="475"/>
      <c r="B52" s="479"/>
      <c r="C52" s="275"/>
      <c r="D52" s="275"/>
      <c r="E52" s="275"/>
      <c r="F52" s="276"/>
      <c r="G52" s="479"/>
      <c r="H52" s="275"/>
      <c r="I52" s="275"/>
      <c r="J52" s="275"/>
      <c r="K52" s="276"/>
      <c r="L52" s="490"/>
      <c r="M52" s="491"/>
      <c r="N52" s="492"/>
      <c r="O52" s="479"/>
      <c r="P52" s="275"/>
      <c r="Q52" s="275"/>
      <c r="R52" s="276"/>
      <c r="S52" s="479"/>
      <c r="T52" s="275"/>
      <c r="U52" s="275"/>
      <c r="V52" s="276"/>
      <c r="W52" s="479"/>
      <c r="X52" s="275"/>
      <c r="Y52" s="276"/>
      <c r="Z52" s="487"/>
      <c r="AA52" s="386"/>
    </row>
    <row r="53" spans="1:27" ht="10.199999999999999" customHeight="1">
      <c r="A53" s="474">
        <v>58</v>
      </c>
      <c r="B53" s="476"/>
      <c r="C53" s="477"/>
      <c r="D53" s="477"/>
      <c r="E53" s="477"/>
      <c r="F53" s="478"/>
      <c r="G53" s="476"/>
      <c r="H53" s="477"/>
      <c r="I53" s="477"/>
      <c r="J53" s="477"/>
      <c r="K53" s="478"/>
      <c r="L53" s="480"/>
      <c r="M53" s="488"/>
      <c r="N53" s="489"/>
      <c r="O53" s="476"/>
      <c r="P53" s="477"/>
      <c r="Q53" s="477"/>
      <c r="R53" s="478"/>
      <c r="S53" s="476"/>
      <c r="T53" s="477"/>
      <c r="U53" s="477"/>
      <c r="V53" s="478"/>
      <c r="W53" s="476"/>
      <c r="X53" s="477"/>
      <c r="Y53" s="478"/>
      <c r="Z53" s="486"/>
      <c r="AA53" s="386"/>
    </row>
    <row r="54" spans="1:27" ht="10.199999999999999" customHeight="1">
      <c r="A54" s="475"/>
      <c r="B54" s="479"/>
      <c r="C54" s="275"/>
      <c r="D54" s="275"/>
      <c r="E54" s="275"/>
      <c r="F54" s="276"/>
      <c r="G54" s="479"/>
      <c r="H54" s="275"/>
      <c r="I54" s="275"/>
      <c r="J54" s="275"/>
      <c r="K54" s="276"/>
      <c r="L54" s="490"/>
      <c r="M54" s="491"/>
      <c r="N54" s="492"/>
      <c r="O54" s="479"/>
      <c r="P54" s="275"/>
      <c r="Q54" s="275"/>
      <c r="R54" s="276"/>
      <c r="S54" s="479"/>
      <c r="T54" s="275"/>
      <c r="U54" s="275"/>
      <c r="V54" s="276"/>
      <c r="W54" s="479"/>
      <c r="X54" s="275"/>
      <c r="Y54" s="276"/>
      <c r="Z54" s="487"/>
      <c r="AA54" s="386"/>
    </row>
    <row r="55" spans="1:27" ht="10.199999999999999" customHeight="1">
      <c r="A55" s="474">
        <v>59</v>
      </c>
      <c r="B55" s="476"/>
      <c r="C55" s="477"/>
      <c r="D55" s="477"/>
      <c r="E55" s="477"/>
      <c r="F55" s="478"/>
      <c r="G55" s="476"/>
      <c r="H55" s="477"/>
      <c r="I55" s="477"/>
      <c r="J55" s="477"/>
      <c r="K55" s="478"/>
      <c r="L55" s="480"/>
      <c r="M55" s="488"/>
      <c r="N55" s="489"/>
      <c r="O55" s="476"/>
      <c r="P55" s="477"/>
      <c r="Q55" s="477"/>
      <c r="R55" s="478"/>
      <c r="S55" s="476"/>
      <c r="T55" s="477"/>
      <c r="U55" s="477"/>
      <c r="V55" s="478"/>
      <c r="W55" s="476"/>
      <c r="X55" s="477"/>
      <c r="Y55" s="478"/>
      <c r="Z55" s="486"/>
      <c r="AA55" s="386"/>
    </row>
    <row r="56" spans="1:27" ht="10.199999999999999" customHeight="1">
      <c r="A56" s="475"/>
      <c r="B56" s="479"/>
      <c r="C56" s="275"/>
      <c r="D56" s="275"/>
      <c r="E56" s="275"/>
      <c r="F56" s="276"/>
      <c r="G56" s="479"/>
      <c r="H56" s="275"/>
      <c r="I56" s="275"/>
      <c r="J56" s="275"/>
      <c r="K56" s="276"/>
      <c r="L56" s="490"/>
      <c r="M56" s="491"/>
      <c r="N56" s="492"/>
      <c r="O56" s="479"/>
      <c r="P56" s="275"/>
      <c r="Q56" s="275"/>
      <c r="R56" s="276"/>
      <c r="S56" s="479"/>
      <c r="T56" s="275"/>
      <c r="U56" s="275"/>
      <c r="V56" s="276"/>
      <c r="W56" s="479"/>
      <c r="X56" s="275"/>
      <c r="Y56" s="276"/>
      <c r="Z56" s="487"/>
      <c r="AA56" s="386"/>
    </row>
    <row r="57" spans="1:27" ht="10.199999999999999" customHeight="1">
      <c r="A57" s="474">
        <v>60</v>
      </c>
      <c r="B57" s="476"/>
      <c r="C57" s="477"/>
      <c r="D57" s="477"/>
      <c r="E57" s="477"/>
      <c r="F57" s="478"/>
      <c r="G57" s="476"/>
      <c r="H57" s="477"/>
      <c r="I57" s="477"/>
      <c r="J57" s="477"/>
      <c r="K57" s="478"/>
      <c r="L57" s="480"/>
      <c r="M57" s="488"/>
      <c r="N57" s="489"/>
      <c r="O57" s="476"/>
      <c r="P57" s="477"/>
      <c r="Q57" s="477"/>
      <c r="R57" s="478"/>
      <c r="S57" s="476"/>
      <c r="T57" s="477"/>
      <c r="U57" s="477"/>
      <c r="V57" s="478"/>
      <c r="W57" s="476"/>
      <c r="X57" s="477"/>
      <c r="Y57" s="478"/>
      <c r="Z57" s="486"/>
      <c r="AA57" s="386"/>
    </row>
    <row r="58" spans="1:27" ht="10.199999999999999" customHeight="1">
      <c r="A58" s="475"/>
      <c r="B58" s="479"/>
      <c r="C58" s="275"/>
      <c r="D58" s="275"/>
      <c r="E58" s="275"/>
      <c r="F58" s="276"/>
      <c r="G58" s="479"/>
      <c r="H58" s="275"/>
      <c r="I58" s="275"/>
      <c r="J58" s="275"/>
      <c r="K58" s="276"/>
      <c r="L58" s="490"/>
      <c r="M58" s="491"/>
      <c r="N58" s="492"/>
      <c r="O58" s="479"/>
      <c r="P58" s="275"/>
      <c r="Q58" s="275"/>
      <c r="R58" s="276"/>
      <c r="S58" s="479"/>
      <c r="T58" s="275"/>
      <c r="U58" s="275"/>
      <c r="V58" s="276"/>
      <c r="W58" s="479"/>
      <c r="X58" s="275"/>
      <c r="Y58" s="276"/>
      <c r="Z58" s="487"/>
      <c r="AA58" s="386"/>
    </row>
    <row r="59" spans="1:27" ht="10.199999999999999" customHeight="1">
      <c r="A59" s="474">
        <v>61</v>
      </c>
      <c r="B59" s="476"/>
      <c r="C59" s="477"/>
      <c r="D59" s="477"/>
      <c r="E59" s="477"/>
      <c r="F59" s="478"/>
      <c r="G59" s="476"/>
      <c r="H59" s="477"/>
      <c r="I59" s="477"/>
      <c r="J59" s="477"/>
      <c r="K59" s="478"/>
      <c r="L59" s="480"/>
      <c r="M59" s="488"/>
      <c r="N59" s="489"/>
      <c r="O59" s="476"/>
      <c r="P59" s="477"/>
      <c r="Q59" s="477"/>
      <c r="R59" s="478"/>
      <c r="S59" s="476"/>
      <c r="T59" s="477"/>
      <c r="U59" s="477"/>
      <c r="V59" s="478"/>
      <c r="W59" s="476"/>
      <c r="X59" s="477"/>
      <c r="Y59" s="478"/>
      <c r="Z59" s="486"/>
      <c r="AA59" s="386"/>
    </row>
    <row r="60" spans="1:27" ht="10.199999999999999" customHeight="1">
      <c r="A60" s="475"/>
      <c r="B60" s="479"/>
      <c r="C60" s="275"/>
      <c r="D60" s="275"/>
      <c r="E60" s="275"/>
      <c r="F60" s="276"/>
      <c r="G60" s="479"/>
      <c r="H60" s="275"/>
      <c r="I60" s="275"/>
      <c r="J60" s="275"/>
      <c r="K60" s="276"/>
      <c r="L60" s="490"/>
      <c r="M60" s="491"/>
      <c r="N60" s="492"/>
      <c r="O60" s="479"/>
      <c r="P60" s="275"/>
      <c r="Q60" s="275"/>
      <c r="R60" s="276"/>
      <c r="S60" s="479"/>
      <c r="T60" s="275"/>
      <c r="U60" s="275"/>
      <c r="V60" s="276"/>
      <c r="W60" s="479"/>
      <c r="X60" s="275"/>
      <c r="Y60" s="276"/>
      <c r="Z60" s="487"/>
      <c r="AA60" s="386"/>
    </row>
    <row r="61" spans="1:27" ht="10.199999999999999" customHeight="1">
      <c r="A61" s="474">
        <v>62</v>
      </c>
      <c r="B61" s="476"/>
      <c r="C61" s="477"/>
      <c r="D61" s="477"/>
      <c r="E61" s="477"/>
      <c r="F61" s="478"/>
      <c r="G61" s="476"/>
      <c r="H61" s="477"/>
      <c r="I61" s="477"/>
      <c r="J61" s="477"/>
      <c r="K61" s="478"/>
      <c r="L61" s="480"/>
      <c r="M61" s="488"/>
      <c r="N61" s="489"/>
      <c r="O61" s="476"/>
      <c r="P61" s="477"/>
      <c r="Q61" s="477"/>
      <c r="R61" s="478"/>
      <c r="S61" s="476"/>
      <c r="T61" s="477"/>
      <c r="U61" s="477"/>
      <c r="V61" s="478"/>
      <c r="W61" s="476"/>
      <c r="X61" s="477"/>
      <c r="Y61" s="478"/>
      <c r="Z61" s="486"/>
      <c r="AA61" s="386"/>
    </row>
    <row r="62" spans="1:27" ht="10.199999999999999" customHeight="1">
      <c r="A62" s="475"/>
      <c r="B62" s="479"/>
      <c r="C62" s="275"/>
      <c r="D62" s="275"/>
      <c r="E62" s="275"/>
      <c r="F62" s="276"/>
      <c r="G62" s="479"/>
      <c r="H62" s="275"/>
      <c r="I62" s="275"/>
      <c r="J62" s="275"/>
      <c r="K62" s="276"/>
      <c r="L62" s="490"/>
      <c r="M62" s="491"/>
      <c r="N62" s="492"/>
      <c r="O62" s="479"/>
      <c r="P62" s="275"/>
      <c r="Q62" s="275"/>
      <c r="R62" s="276"/>
      <c r="S62" s="479"/>
      <c r="T62" s="275"/>
      <c r="U62" s="275"/>
      <c r="V62" s="276"/>
      <c r="W62" s="479"/>
      <c r="X62" s="275"/>
      <c r="Y62" s="276"/>
      <c r="Z62" s="487"/>
      <c r="AA62" s="386"/>
    </row>
    <row r="63" spans="1:27" ht="10.199999999999999" customHeight="1">
      <c r="A63" s="474">
        <v>63</v>
      </c>
      <c r="B63" s="476"/>
      <c r="C63" s="477"/>
      <c r="D63" s="477"/>
      <c r="E63" s="477"/>
      <c r="F63" s="478"/>
      <c r="G63" s="476"/>
      <c r="H63" s="477"/>
      <c r="I63" s="477"/>
      <c r="J63" s="477"/>
      <c r="K63" s="478"/>
      <c r="L63" s="480"/>
      <c r="M63" s="488"/>
      <c r="N63" s="489"/>
      <c r="O63" s="476"/>
      <c r="P63" s="477"/>
      <c r="Q63" s="477"/>
      <c r="R63" s="478"/>
      <c r="S63" s="476"/>
      <c r="T63" s="477"/>
      <c r="U63" s="477"/>
      <c r="V63" s="478"/>
      <c r="W63" s="476"/>
      <c r="X63" s="477"/>
      <c r="Y63" s="478"/>
      <c r="Z63" s="486"/>
      <c r="AA63" s="386"/>
    </row>
    <row r="64" spans="1:27" ht="10.199999999999999" customHeight="1">
      <c r="A64" s="475"/>
      <c r="B64" s="479"/>
      <c r="C64" s="275"/>
      <c r="D64" s="275"/>
      <c r="E64" s="275"/>
      <c r="F64" s="276"/>
      <c r="G64" s="479"/>
      <c r="H64" s="275"/>
      <c r="I64" s="275"/>
      <c r="J64" s="275"/>
      <c r="K64" s="276"/>
      <c r="L64" s="490"/>
      <c r="M64" s="491"/>
      <c r="N64" s="492"/>
      <c r="O64" s="479"/>
      <c r="P64" s="275"/>
      <c r="Q64" s="275"/>
      <c r="R64" s="276"/>
      <c r="S64" s="479"/>
      <c r="T64" s="275"/>
      <c r="U64" s="275"/>
      <c r="V64" s="276"/>
      <c r="W64" s="479"/>
      <c r="X64" s="275"/>
      <c r="Y64" s="276"/>
      <c r="Z64" s="487"/>
      <c r="AA64" s="386"/>
    </row>
    <row r="65" spans="1:27" ht="10.199999999999999" customHeight="1">
      <c r="A65" s="474">
        <v>64</v>
      </c>
      <c r="B65" s="476"/>
      <c r="C65" s="477"/>
      <c r="D65" s="477"/>
      <c r="E65" s="477"/>
      <c r="F65" s="478"/>
      <c r="G65" s="476"/>
      <c r="H65" s="477"/>
      <c r="I65" s="477"/>
      <c r="J65" s="477"/>
      <c r="K65" s="478"/>
      <c r="L65" s="480"/>
      <c r="M65" s="481"/>
      <c r="N65" s="482"/>
      <c r="O65" s="476"/>
      <c r="P65" s="477"/>
      <c r="Q65" s="477"/>
      <c r="R65" s="478"/>
      <c r="S65" s="476"/>
      <c r="T65" s="477"/>
      <c r="U65" s="477"/>
      <c r="V65" s="478"/>
      <c r="W65" s="476"/>
      <c r="X65" s="477"/>
      <c r="Y65" s="478"/>
      <c r="Z65" s="486"/>
      <c r="AA65" s="386"/>
    </row>
    <row r="66" spans="1:27" ht="10.199999999999999" customHeight="1">
      <c r="A66" s="475"/>
      <c r="B66" s="479"/>
      <c r="C66" s="275"/>
      <c r="D66" s="275"/>
      <c r="E66" s="275"/>
      <c r="F66" s="276"/>
      <c r="G66" s="479"/>
      <c r="H66" s="275"/>
      <c r="I66" s="275"/>
      <c r="J66" s="275"/>
      <c r="K66" s="276"/>
      <c r="L66" s="483"/>
      <c r="M66" s="484"/>
      <c r="N66" s="485"/>
      <c r="O66" s="479"/>
      <c r="P66" s="275"/>
      <c r="Q66" s="275"/>
      <c r="R66" s="276"/>
      <c r="S66" s="479"/>
      <c r="T66" s="275"/>
      <c r="U66" s="275"/>
      <c r="V66" s="276"/>
      <c r="W66" s="479"/>
      <c r="X66" s="275"/>
      <c r="Y66" s="276"/>
      <c r="Z66" s="487"/>
      <c r="AA66" s="386"/>
    </row>
    <row r="67" spans="1:27" ht="10.199999999999999" customHeight="1">
      <c r="A67" s="474">
        <v>65</v>
      </c>
      <c r="B67" s="476"/>
      <c r="C67" s="477"/>
      <c r="D67" s="477"/>
      <c r="E67" s="477"/>
      <c r="F67" s="478"/>
      <c r="G67" s="476"/>
      <c r="H67" s="477"/>
      <c r="I67" s="477"/>
      <c r="J67" s="477"/>
      <c r="K67" s="478"/>
      <c r="L67" s="480"/>
      <c r="M67" s="488"/>
      <c r="N67" s="489"/>
      <c r="O67" s="476"/>
      <c r="P67" s="477"/>
      <c r="Q67" s="477"/>
      <c r="R67" s="478"/>
      <c r="S67" s="476"/>
      <c r="T67" s="477"/>
      <c r="U67" s="477"/>
      <c r="V67" s="478"/>
      <c r="W67" s="476"/>
      <c r="X67" s="477"/>
      <c r="Y67" s="478"/>
      <c r="Z67" s="486"/>
      <c r="AA67" s="386"/>
    </row>
    <row r="68" spans="1:27" ht="10.199999999999999" customHeight="1">
      <c r="A68" s="475"/>
      <c r="B68" s="479"/>
      <c r="C68" s="275"/>
      <c r="D68" s="275"/>
      <c r="E68" s="275"/>
      <c r="F68" s="276"/>
      <c r="G68" s="479"/>
      <c r="H68" s="275"/>
      <c r="I68" s="275"/>
      <c r="J68" s="275"/>
      <c r="K68" s="276"/>
      <c r="L68" s="490"/>
      <c r="M68" s="491"/>
      <c r="N68" s="492"/>
      <c r="O68" s="479"/>
      <c r="P68" s="275"/>
      <c r="Q68" s="275"/>
      <c r="R68" s="276"/>
      <c r="S68" s="479"/>
      <c r="T68" s="275"/>
      <c r="U68" s="275"/>
      <c r="V68" s="276"/>
      <c r="W68" s="479"/>
      <c r="X68" s="275"/>
      <c r="Y68" s="276"/>
      <c r="Z68" s="487"/>
      <c r="AA68" s="386"/>
    </row>
    <row r="69" spans="1:27" ht="10.199999999999999" customHeight="1">
      <c r="A69" s="474">
        <v>66</v>
      </c>
      <c r="B69" s="476"/>
      <c r="C69" s="477"/>
      <c r="D69" s="477"/>
      <c r="E69" s="477"/>
      <c r="F69" s="478"/>
      <c r="G69" s="476"/>
      <c r="H69" s="477"/>
      <c r="I69" s="477"/>
      <c r="J69" s="477"/>
      <c r="K69" s="478"/>
      <c r="L69" s="480"/>
      <c r="M69" s="488"/>
      <c r="N69" s="489"/>
      <c r="O69" s="476"/>
      <c r="P69" s="477"/>
      <c r="Q69" s="477"/>
      <c r="R69" s="478"/>
      <c r="S69" s="476"/>
      <c r="T69" s="477"/>
      <c r="U69" s="477"/>
      <c r="V69" s="478"/>
      <c r="W69" s="476"/>
      <c r="X69" s="477"/>
      <c r="Y69" s="478"/>
      <c r="Z69" s="486"/>
      <c r="AA69" s="386"/>
    </row>
    <row r="70" spans="1:27" ht="10.199999999999999" customHeight="1">
      <c r="A70" s="475"/>
      <c r="B70" s="479"/>
      <c r="C70" s="275"/>
      <c r="D70" s="275"/>
      <c r="E70" s="275"/>
      <c r="F70" s="276"/>
      <c r="G70" s="479"/>
      <c r="H70" s="275"/>
      <c r="I70" s="275"/>
      <c r="J70" s="275"/>
      <c r="K70" s="276"/>
      <c r="L70" s="490"/>
      <c r="M70" s="491"/>
      <c r="N70" s="492"/>
      <c r="O70" s="479"/>
      <c r="P70" s="275"/>
      <c r="Q70" s="275"/>
      <c r="R70" s="276"/>
      <c r="S70" s="479"/>
      <c r="T70" s="275"/>
      <c r="U70" s="275"/>
      <c r="V70" s="276"/>
      <c r="W70" s="479"/>
      <c r="X70" s="275"/>
      <c r="Y70" s="276"/>
      <c r="Z70" s="487"/>
      <c r="AA70" s="386"/>
    </row>
    <row r="71" spans="1:27" ht="10.199999999999999" customHeight="1">
      <c r="A71" s="474">
        <v>67</v>
      </c>
      <c r="B71" s="476"/>
      <c r="C71" s="477"/>
      <c r="D71" s="477"/>
      <c r="E71" s="477"/>
      <c r="F71" s="478"/>
      <c r="G71" s="476"/>
      <c r="H71" s="477"/>
      <c r="I71" s="477"/>
      <c r="J71" s="477"/>
      <c r="K71" s="478"/>
      <c r="L71" s="480"/>
      <c r="M71" s="488"/>
      <c r="N71" s="489"/>
      <c r="O71" s="476"/>
      <c r="P71" s="477"/>
      <c r="Q71" s="477"/>
      <c r="R71" s="478"/>
      <c r="S71" s="476"/>
      <c r="T71" s="477"/>
      <c r="U71" s="477"/>
      <c r="V71" s="478"/>
      <c r="W71" s="476"/>
      <c r="X71" s="477"/>
      <c r="Y71" s="478"/>
      <c r="Z71" s="486"/>
      <c r="AA71" s="386"/>
    </row>
    <row r="72" spans="1:27" ht="10.199999999999999" customHeight="1">
      <c r="A72" s="475"/>
      <c r="B72" s="479"/>
      <c r="C72" s="275"/>
      <c r="D72" s="275"/>
      <c r="E72" s="275"/>
      <c r="F72" s="276"/>
      <c r="G72" s="479"/>
      <c r="H72" s="275"/>
      <c r="I72" s="275"/>
      <c r="J72" s="275"/>
      <c r="K72" s="276"/>
      <c r="L72" s="490"/>
      <c r="M72" s="491"/>
      <c r="N72" s="492"/>
      <c r="O72" s="479"/>
      <c r="P72" s="275"/>
      <c r="Q72" s="275"/>
      <c r="R72" s="276"/>
      <c r="S72" s="479"/>
      <c r="T72" s="275"/>
      <c r="U72" s="275"/>
      <c r="V72" s="276"/>
      <c r="W72" s="479"/>
      <c r="X72" s="275"/>
      <c r="Y72" s="276"/>
      <c r="Z72" s="487"/>
      <c r="AA72" s="386"/>
    </row>
    <row r="73" spans="1:27" ht="10.199999999999999" customHeight="1">
      <c r="A73" s="474">
        <v>68</v>
      </c>
      <c r="B73" s="476"/>
      <c r="C73" s="477"/>
      <c r="D73" s="477"/>
      <c r="E73" s="477"/>
      <c r="F73" s="478"/>
      <c r="G73" s="476"/>
      <c r="H73" s="477"/>
      <c r="I73" s="477"/>
      <c r="J73" s="477"/>
      <c r="K73" s="478"/>
      <c r="L73" s="480"/>
      <c r="M73" s="488"/>
      <c r="N73" s="489"/>
      <c r="O73" s="476"/>
      <c r="P73" s="477"/>
      <c r="Q73" s="477"/>
      <c r="R73" s="478"/>
      <c r="S73" s="476"/>
      <c r="T73" s="477"/>
      <c r="U73" s="477"/>
      <c r="V73" s="478"/>
      <c r="W73" s="476"/>
      <c r="X73" s="477"/>
      <c r="Y73" s="478"/>
      <c r="Z73" s="486"/>
      <c r="AA73" s="386"/>
    </row>
    <row r="74" spans="1:27" ht="10.199999999999999" customHeight="1">
      <c r="A74" s="475"/>
      <c r="B74" s="479"/>
      <c r="C74" s="275"/>
      <c r="D74" s="275"/>
      <c r="E74" s="275"/>
      <c r="F74" s="276"/>
      <c r="G74" s="479"/>
      <c r="H74" s="275"/>
      <c r="I74" s="275"/>
      <c r="J74" s="275"/>
      <c r="K74" s="276"/>
      <c r="L74" s="490"/>
      <c r="M74" s="491"/>
      <c r="N74" s="492"/>
      <c r="O74" s="479"/>
      <c r="P74" s="275"/>
      <c r="Q74" s="275"/>
      <c r="R74" s="276"/>
      <c r="S74" s="479"/>
      <c r="T74" s="275"/>
      <c r="U74" s="275"/>
      <c r="V74" s="276"/>
      <c r="W74" s="479"/>
      <c r="X74" s="275"/>
      <c r="Y74" s="276"/>
      <c r="Z74" s="487"/>
      <c r="AA74" s="386"/>
    </row>
    <row r="75" spans="1:27" ht="10.199999999999999" customHeight="1">
      <c r="A75" s="474">
        <v>69</v>
      </c>
      <c r="B75" s="476"/>
      <c r="C75" s="477"/>
      <c r="D75" s="477"/>
      <c r="E75" s="477"/>
      <c r="F75" s="478"/>
      <c r="G75" s="476"/>
      <c r="H75" s="477"/>
      <c r="I75" s="477"/>
      <c r="J75" s="477"/>
      <c r="K75" s="478"/>
      <c r="L75" s="480"/>
      <c r="M75" s="488"/>
      <c r="N75" s="489"/>
      <c r="O75" s="476"/>
      <c r="P75" s="477"/>
      <c r="Q75" s="477"/>
      <c r="R75" s="478"/>
      <c r="S75" s="476"/>
      <c r="T75" s="477"/>
      <c r="U75" s="477"/>
      <c r="V75" s="478"/>
      <c r="W75" s="476"/>
      <c r="X75" s="477"/>
      <c r="Y75" s="478"/>
      <c r="Z75" s="486"/>
      <c r="AA75" s="386"/>
    </row>
    <row r="76" spans="1:27" ht="10.199999999999999" customHeight="1">
      <c r="A76" s="475"/>
      <c r="B76" s="479"/>
      <c r="C76" s="275"/>
      <c r="D76" s="275"/>
      <c r="E76" s="275"/>
      <c r="F76" s="276"/>
      <c r="G76" s="479"/>
      <c r="H76" s="275"/>
      <c r="I76" s="275"/>
      <c r="J76" s="275"/>
      <c r="K76" s="276"/>
      <c r="L76" s="490"/>
      <c r="M76" s="491"/>
      <c r="N76" s="492"/>
      <c r="O76" s="479"/>
      <c r="P76" s="275"/>
      <c r="Q76" s="275"/>
      <c r="R76" s="276"/>
      <c r="S76" s="479"/>
      <c r="T76" s="275"/>
      <c r="U76" s="275"/>
      <c r="V76" s="276"/>
      <c r="W76" s="479"/>
      <c r="X76" s="275"/>
      <c r="Y76" s="276"/>
      <c r="Z76" s="487"/>
      <c r="AA76" s="386"/>
    </row>
    <row r="77" spans="1:27" ht="10.199999999999999" customHeight="1">
      <c r="A77" s="474">
        <v>70</v>
      </c>
      <c r="B77" s="476"/>
      <c r="C77" s="477"/>
      <c r="D77" s="477"/>
      <c r="E77" s="477"/>
      <c r="F77" s="478"/>
      <c r="G77" s="476"/>
      <c r="H77" s="477"/>
      <c r="I77" s="477"/>
      <c r="J77" s="477"/>
      <c r="K77" s="478"/>
      <c r="L77" s="480"/>
      <c r="M77" s="488"/>
      <c r="N77" s="489"/>
      <c r="O77" s="476"/>
      <c r="P77" s="477"/>
      <c r="Q77" s="477"/>
      <c r="R77" s="478"/>
      <c r="S77" s="476"/>
      <c r="T77" s="477"/>
      <c r="U77" s="477"/>
      <c r="V77" s="478"/>
      <c r="W77" s="476"/>
      <c r="X77" s="477"/>
      <c r="Y77" s="478"/>
      <c r="Z77" s="486"/>
      <c r="AA77" s="386"/>
    </row>
    <row r="78" spans="1:27" ht="10.199999999999999" customHeight="1">
      <c r="A78" s="475"/>
      <c r="B78" s="479"/>
      <c r="C78" s="275"/>
      <c r="D78" s="275"/>
      <c r="E78" s="275"/>
      <c r="F78" s="276"/>
      <c r="G78" s="479"/>
      <c r="H78" s="275"/>
      <c r="I78" s="275"/>
      <c r="J78" s="275"/>
      <c r="K78" s="276"/>
      <c r="L78" s="490"/>
      <c r="M78" s="491"/>
      <c r="N78" s="492"/>
      <c r="O78" s="479"/>
      <c r="P78" s="275"/>
      <c r="Q78" s="275"/>
      <c r="R78" s="276"/>
      <c r="S78" s="479"/>
      <c r="T78" s="275"/>
      <c r="U78" s="275"/>
      <c r="V78" s="276"/>
      <c r="W78" s="479"/>
      <c r="X78" s="275"/>
      <c r="Y78" s="276"/>
      <c r="Z78" s="487"/>
      <c r="AA78" s="386"/>
    </row>
    <row r="79" spans="1:27" ht="10.199999999999999" customHeight="1">
      <c r="A79" s="474">
        <v>71</v>
      </c>
      <c r="B79" s="476"/>
      <c r="C79" s="477"/>
      <c r="D79" s="477"/>
      <c r="E79" s="477"/>
      <c r="F79" s="478"/>
      <c r="G79" s="476"/>
      <c r="H79" s="477"/>
      <c r="I79" s="477"/>
      <c r="J79" s="477"/>
      <c r="K79" s="478"/>
      <c r="L79" s="480"/>
      <c r="M79" s="488"/>
      <c r="N79" s="489"/>
      <c r="O79" s="476"/>
      <c r="P79" s="477"/>
      <c r="Q79" s="477"/>
      <c r="R79" s="478"/>
      <c r="S79" s="476"/>
      <c r="T79" s="477"/>
      <c r="U79" s="477"/>
      <c r="V79" s="478"/>
      <c r="W79" s="476"/>
      <c r="X79" s="477"/>
      <c r="Y79" s="478"/>
      <c r="Z79" s="486"/>
      <c r="AA79" s="386"/>
    </row>
    <row r="80" spans="1:27" ht="10.199999999999999" customHeight="1">
      <c r="A80" s="475"/>
      <c r="B80" s="479"/>
      <c r="C80" s="275"/>
      <c r="D80" s="275"/>
      <c r="E80" s="275"/>
      <c r="F80" s="276"/>
      <c r="G80" s="479"/>
      <c r="H80" s="275"/>
      <c r="I80" s="275"/>
      <c r="J80" s="275"/>
      <c r="K80" s="276"/>
      <c r="L80" s="490"/>
      <c r="M80" s="491"/>
      <c r="N80" s="492"/>
      <c r="O80" s="479"/>
      <c r="P80" s="275"/>
      <c r="Q80" s="275"/>
      <c r="R80" s="276"/>
      <c r="S80" s="479"/>
      <c r="T80" s="275"/>
      <c r="U80" s="275"/>
      <c r="V80" s="276"/>
      <c r="W80" s="479"/>
      <c r="X80" s="275"/>
      <c r="Y80" s="276"/>
      <c r="Z80" s="487"/>
      <c r="AA80" s="386"/>
    </row>
    <row r="81" spans="1:27" ht="10.199999999999999" customHeight="1">
      <c r="A81" s="474">
        <v>72</v>
      </c>
      <c r="B81" s="476"/>
      <c r="C81" s="477"/>
      <c r="D81" s="477"/>
      <c r="E81" s="477"/>
      <c r="F81" s="478"/>
      <c r="G81" s="476"/>
      <c r="H81" s="477"/>
      <c r="I81" s="477"/>
      <c r="J81" s="477"/>
      <c r="K81" s="478"/>
      <c r="L81" s="480"/>
      <c r="M81" s="488"/>
      <c r="N81" s="489"/>
      <c r="O81" s="476"/>
      <c r="P81" s="477"/>
      <c r="Q81" s="477"/>
      <c r="R81" s="478"/>
      <c r="S81" s="476"/>
      <c r="T81" s="477"/>
      <c r="U81" s="477"/>
      <c r="V81" s="478"/>
      <c r="W81" s="476"/>
      <c r="X81" s="477"/>
      <c r="Y81" s="478"/>
      <c r="Z81" s="486"/>
      <c r="AA81" s="386"/>
    </row>
    <row r="82" spans="1:27" ht="10.199999999999999" customHeight="1">
      <c r="A82" s="475"/>
      <c r="B82" s="479"/>
      <c r="C82" s="275"/>
      <c r="D82" s="275"/>
      <c r="E82" s="275"/>
      <c r="F82" s="276"/>
      <c r="G82" s="479"/>
      <c r="H82" s="275"/>
      <c r="I82" s="275"/>
      <c r="J82" s="275"/>
      <c r="K82" s="276"/>
      <c r="L82" s="490"/>
      <c r="M82" s="491"/>
      <c r="N82" s="492"/>
      <c r="O82" s="479"/>
      <c r="P82" s="275"/>
      <c r="Q82" s="275"/>
      <c r="R82" s="276"/>
      <c r="S82" s="479"/>
      <c r="T82" s="275"/>
      <c r="U82" s="275"/>
      <c r="V82" s="276"/>
      <c r="W82" s="479"/>
      <c r="X82" s="275"/>
      <c r="Y82" s="276"/>
      <c r="Z82" s="487"/>
      <c r="AA82" s="386"/>
    </row>
    <row r="83" spans="1:27" ht="10.199999999999999" customHeight="1">
      <c r="A83" s="474">
        <v>73</v>
      </c>
      <c r="B83" s="476"/>
      <c r="C83" s="477"/>
      <c r="D83" s="477"/>
      <c r="E83" s="477"/>
      <c r="F83" s="478"/>
      <c r="G83" s="476"/>
      <c r="H83" s="477"/>
      <c r="I83" s="477"/>
      <c r="J83" s="477"/>
      <c r="K83" s="478"/>
      <c r="L83" s="480"/>
      <c r="M83" s="488"/>
      <c r="N83" s="489"/>
      <c r="O83" s="476"/>
      <c r="P83" s="477"/>
      <c r="Q83" s="477"/>
      <c r="R83" s="478"/>
      <c r="S83" s="476"/>
      <c r="T83" s="477"/>
      <c r="U83" s="477"/>
      <c r="V83" s="478"/>
      <c r="W83" s="476"/>
      <c r="X83" s="477"/>
      <c r="Y83" s="478"/>
      <c r="Z83" s="486"/>
      <c r="AA83" s="386"/>
    </row>
    <row r="84" spans="1:27" ht="10.199999999999999" customHeight="1">
      <c r="A84" s="475"/>
      <c r="B84" s="479"/>
      <c r="C84" s="275"/>
      <c r="D84" s="275"/>
      <c r="E84" s="275"/>
      <c r="F84" s="276"/>
      <c r="G84" s="479"/>
      <c r="H84" s="275"/>
      <c r="I84" s="275"/>
      <c r="J84" s="275"/>
      <c r="K84" s="276"/>
      <c r="L84" s="490"/>
      <c r="M84" s="491"/>
      <c r="N84" s="492"/>
      <c r="O84" s="479"/>
      <c r="P84" s="275"/>
      <c r="Q84" s="275"/>
      <c r="R84" s="276"/>
      <c r="S84" s="479"/>
      <c r="T84" s="275"/>
      <c r="U84" s="275"/>
      <c r="V84" s="276"/>
      <c r="W84" s="479"/>
      <c r="X84" s="275"/>
      <c r="Y84" s="276"/>
      <c r="Z84" s="487"/>
      <c r="AA84" s="386"/>
    </row>
    <row r="85" spans="1:27" ht="10.199999999999999" customHeight="1">
      <c r="A85" s="474">
        <v>74</v>
      </c>
      <c r="B85" s="476"/>
      <c r="C85" s="477"/>
      <c r="D85" s="477"/>
      <c r="E85" s="477"/>
      <c r="F85" s="478"/>
      <c r="G85" s="476"/>
      <c r="H85" s="477"/>
      <c r="I85" s="477"/>
      <c r="J85" s="477"/>
      <c r="K85" s="478"/>
      <c r="L85" s="480"/>
      <c r="M85" s="488"/>
      <c r="N85" s="489"/>
      <c r="O85" s="476"/>
      <c r="P85" s="477"/>
      <c r="Q85" s="477"/>
      <c r="R85" s="478"/>
      <c r="S85" s="476"/>
      <c r="T85" s="477"/>
      <c r="U85" s="477"/>
      <c r="V85" s="478"/>
      <c r="W85" s="476"/>
      <c r="X85" s="477"/>
      <c r="Y85" s="478"/>
      <c r="Z85" s="486"/>
      <c r="AA85" s="386"/>
    </row>
    <row r="86" spans="1:27" ht="10.199999999999999" customHeight="1">
      <c r="A86" s="475"/>
      <c r="B86" s="479"/>
      <c r="C86" s="275"/>
      <c r="D86" s="275"/>
      <c r="E86" s="275"/>
      <c r="F86" s="276"/>
      <c r="G86" s="479"/>
      <c r="H86" s="275"/>
      <c r="I86" s="275"/>
      <c r="J86" s="275"/>
      <c r="K86" s="276"/>
      <c r="L86" s="490"/>
      <c r="M86" s="491"/>
      <c r="N86" s="492"/>
      <c r="O86" s="479"/>
      <c r="P86" s="275"/>
      <c r="Q86" s="275"/>
      <c r="R86" s="276"/>
      <c r="S86" s="479"/>
      <c r="T86" s="275"/>
      <c r="U86" s="275"/>
      <c r="V86" s="276"/>
      <c r="W86" s="479"/>
      <c r="X86" s="275"/>
      <c r="Y86" s="276"/>
      <c r="Z86" s="487"/>
      <c r="AA86" s="386"/>
    </row>
    <row r="87" spans="1:27" ht="10.199999999999999" customHeight="1">
      <c r="A87" s="474">
        <v>75</v>
      </c>
      <c r="B87" s="476"/>
      <c r="C87" s="477"/>
      <c r="D87" s="477"/>
      <c r="E87" s="477"/>
      <c r="F87" s="478"/>
      <c r="G87" s="476"/>
      <c r="H87" s="477"/>
      <c r="I87" s="477"/>
      <c r="J87" s="477"/>
      <c r="K87" s="478"/>
      <c r="L87" s="480"/>
      <c r="M87" s="488"/>
      <c r="N87" s="489"/>
      <c r="O87" s="476"/>
      <c r="P87" s="477"/>
      <c r="Q87" s="477"/>
      <c r="R87" s="478"/>
      <c r="S87" s="476"/>
      <c r="T87" s="477"/>
      <c r="U87" s="477"/>
      <c r="V87" s="478"/>
      <c r="W87" s="476"/>
      <c r="X87" s="477"/>
      <c r="Y87" s="478"/>
      <c r="Z87" s="486"/>
      <c r="AA87" s="386"/>
    </row>
    <row r="88" spans="1:27" ht="10.199999999999999" customHeight="1">
      <c r="A88" s="475"/>
      <c r="B88" s="479"/>
      <c r="C88" s="275"/>
      <c r="D88" s="275"/>
      <c r="E88" s="275"/>
      <c r="F88" s="276"/>
      <c r="G88" s="479"/>
      <c r="H88" s="275"/>
      <c r="I88" s="275"/>
      <c r="J88" s="275"/>
      <c r="K88" s="276"/>
      <c r="L88" s="490"/>
      <c r="M88" s="491"/>
      <c r="N88" s="492"/>
      <c r="O88" s="479"/>
      <c r="P88" s="275"/>
      <c r="Q88" s="275"/>
      <c r="R88" s="276"/>
      <c r="S88" s="479"/>
      <c r="T88" s="275"/>
      <c r="U88" s="275"/>
      <c r="V88" s="276"/>
      <c r="W88" s="479"/>
      <c r="X88" s="275"/>
      <c r="Y88" s="276"/>
      <c r="Z88" s="487"/>
      <c r="AA88" s="386"/>
    </row>
    <row r="89" spans="1:27" ht="10.199999999999999" customHeight="1">
      <c r="A89" s="474">
        <v>76</v>
      </c>
      <c r="B89" s="476"/>
      <c r="C89" s="477"/>
      <c r="D89" s="477"/>
      <c r="E89" s="477"/>
      <c r="F89" s="478"/>
      <c r="G89" s="476"/>
      <c r="H89" s="477"/>
      <c r="I89" s="477"/>
      <c r="J89" s="477"/>
      <c r="K89" s="478"/>
      <c r="L89" s="480"/>
      <c r="M89" s="488"/>
      <c r="N89" s="489"/>
      <c r="O89" s="476"/>
      <c r="P89" s="477"/>
      <c r="Q89" s="477"/>
      <c r="R89" s="478"/>
      <c r="S89" s="476"/>
      <c r="T89" s="477"/>
      <c r="U89" s="477"/>
      <c r="V89" s="478"/>
      <c r="W89" s="476"/>
      <c r="X89" s="477"/>
      <c r="Y89" s="478"/>
      <c r="Z89" s="486"/>
      <c r="AA89" s="386"/>
    </row>
    <row r="90" spans="1:27" ht="10.199999999999999" customHeight="1">
      <c r="A90" s="475"/>
      <c r="B90" s="479"/>
      <c r="C90" s="275"/>
      <c r="D90" s="275"/>
      <c r="E90" s="275"/>
      <c r="F90" s="276"/>
      <c r="G90" s="479"/>
      <c r="H90" s="275"/>
      <c r="I90" s="275"/>
      <c r="J90" s="275"/>
      <c r="K90" s="276"/>
      <c r="L90" s="490"/>
      <c r="M90" s="491"/>
      <c r="N90" s="492"/>
      <c r="O90" s="479"/>
      <c r="P90" s="275"/>
      <c r="Q90" s="275"/>
      <c r="R90" s="276"/>
      <c r="S90" s="479"/>
      <c r="T90" s="275"/>
      <c r="U90" s="275"/>
      <c r="V90" s="276"/>
      <c r="W90" s="479"/>
      <c r="X90" s="275"/>
      <c r="Y90" s="276"/>
      <c r="Z90" s="487"/>
      <c r="AA90" s="386"/>
    </row>
    <row r="91" spans="1:27" ht="10.199999999999999" customHeight="1">
      <c r="A91" s="474">
        <v>77</v>
      </c>
      <c r="B91" s="476"/>
      <c r="C91" s="477"/>
      <c r="D91" s="477"/>
      <c r="E91" s="477"/>
      <c r="F91" s="478"/>
      <c r="G91" s="476"/>
      <c r="H91" s="477"/>
      <c r="I91" s="477"/>
      <c r="J91" s="477"/>
      <c r="K91" s="478"/>
      <c r="L91" s="480"/>
      <c r="M91" s="481"/>
      <c r="N91" s="482"/>
      <c r="O91" s="476"/>
      <c r="P91" s="477"/>
      <c r="Q91" s="477"/>
      <c r="R91" s="478"/>
      <c r="S91" s="476"/>
      <c r="T91" s="477"/>
      <c r="U91" s="477"/>
      <c r="V91" s="478"/>
      <c r="W91" s="476"/>
      <c r="X91" s="477"/>
      <c r="Y91" s="478"/>
      <c r="Z91" s="486"/>
      <c r="AA91" s="386"/>
    </row>
    <row r="92" spans="1:27" ht="10.199999999999999" customHeight="1">
      <c r="A92" s="475"/>
      <c r="B92" s="479"/>
      <c r="C92" s="275"/>
      <c r="D92" s="275"/>
      <c r="E92" s="275"/>
      <c r="F92" s="276"/>
      <c r="G92" s="479"/>
      <c r="H92" s="275"/>
      <c r="I92" s="275"/>
      <c r="J92" s="275"/>
      <c r="K92" s="276"/>
      <c r="L92" s="483"/>
      <c r="M92" s="484"/>
      <c r="N92" s="485"/>
      <c r="O92" s="479"/>
      <c r="P92" s="275"/>
      <c r="Q92" s="275"/>
      <c r="R92" s="276"/>
      <c r="S92" s="479"/>
      <c r="T92" s="275"/>
      <c r="U92" s="275"/>
      <c r="V92" s="276"/>
      <c r="W92" s="479"/>
      <c r="X92" s="275"/>
      <c r="Y92" s="276"/>
      <c r="Z92" s="487"/>
      <c r="AA92" s="386"/>
    </row>
    <row r="93" spans="1:27" ht="10.199999999999999" customHeight="1">
      <c r="A93" s="474">
        <v>78</v>
      </c>
      <c r="B93" s="476"/>
      <c r="C93" s="477"/>
      <c r="D93" s="477"/>
      <c r="E93" s="477"/>
      <c r="F93" s="478"/>
      <c r="G93" s="476"/>
      <c r="H93" s="477"/>
      <c r="I93" s="477"/>
      <c r="J93" s="477"/>
      <c r="K93" s="478"/>
      <c r="L93" s="480"/>
      <c r="M93" s="488"/>
      <c r="N93" s="489"/>
      <c r="O93" s="476"/>
      <c r="P93" s="477"/>
      <c r="Q93" s="477"/>
      <c r="R93" s="478"/>
      <c r="S93" s="476"/>
      <c r="T93" s="477"/>
      <c r="U93" s="477"/>
      <c r="V93" s="478"/>
      <c r="W93" s="476"/>
      <c r="X93" s="477"/>
      <c r="Y93" s="478"/>
      <c r="Z93" s="486"/>
      <c r="AA93" s="386"/>
    </row>
    <row r="94" spans="1:27" ht="10.199999999999999" customHeight="1">
      <c r="A94" s="475"/>
      <c r="B94" s="479"/>
      <c r="C94" s="275"/>
      <c r="D94" s="275"/>
      <c r="E94" s="275"/>
      <c r="F94" s="276"/>
      <c r="G94" s="479"/>
      <c r="H94" s="275"/>
      <c r="I94" s="275"/>
      <c r="J94" s="275"/>
      <c r="K94" s="276"/>
      <c r="L94" s="490"/>
      <c r="M94" s="491"/>
      <c r="N94" s="492"/>
      <c r="O94" s="479"/>
      <c r="P94" s="275"/>
      <c r="Q94" s="275"/>
      <c r="R94" s="276"/>
      <c r="S94" s="479"/>
      <c r="T94" s="275"/>
      <c r="U94" s="275"/>
      <c r="V94" s="276"/>
      <c r="W94" s="479"/>
      <c r="X94" s="275"/>
      <c r="Y94" s="276"/>
      <c r="Z94" s="487"/>
      <c r="AA94" s="386"/>
    </row>
    <row r="95" spans="1:27" ht="10.199999999999999" customHeight="1">
      <c r="A95" s="474">
        <v>79</v>
      </c>
      <c r="B95" s="476"/>
      <c r="C95" s="477"/>
      <c r="D95" s="477"/>
      <c r="E95" s="477"/>
      <c r="F95" s="478"/>
      <c r="G95" s="476"/>
      <c r="H95" s="477"/>
      <c r="I95" s="477"/>
      <c r="J95" s="477"/>
      <c r="K95" s="478"/>
      <c r="L95" s="480"/>
      <c r="M95" s="488"/>
      <c r="N95" s="489"/>
      <c r="O95" s="476"/>
      <c r="P95" s="477"/>
      <c r="Q95" s="477"/>
      <c r="R95" s="478"/>
      <c r="S95" s="476"/>
      <c r="T95" s="477"/>
      <c r="U95" s="477"/>
      <c r="V95" s="478"/>
      <c r="W95" s="476"/>
      <c r="X95" s="477"/>
      <c r="Y95" s="478"/>
      <c r="Z95" s="486"/>
      <c r="AA95" s="386"/>
    </row>
    <row r="96" spans="1:27" ht="10.199999999999999" customHeight="1">
      <c r="A96" s="475"/>
      <c r="B96" s="479"/>
      <c r="C96" s="275"/>
      <c r="D96" s="275"/>
      <c r="E96" s="275"/>
      <c r="F96" s="276"/>
      <c r="G96" s="479"/>
      <c r="H96" s="275"/>
      <c r="I96" s="275"/>
      <c r="J96" s="275"/>
      <c r="K96" s="276"/>
      <c r="L96" s="490"/>
      <c r="M96" s="491"/>
      <c r="N96" s="492"/>
      <c r="O96" s="479"/>
      <c r="P96" s="275"/>
      <c r="Q96" s="275"/>
      <c r="R96" s="276"/>
      <c r="S96" s="479"/>
      <c r="T96" s="275"/>
      <c r="U96" s="275"/>
      <c r="V96" s="276"/>
      <c r="W96" s="479"/>
      <c r="X96" s="275"/>
      <c r="Y96" s="276"/>
      <c r="Z96" s="487"/>
      <c r="AA96" s="386"/>
    </row>
    <row r="97" spans="1:27" ht="10.199999999999999" customHeight="1">
      <c r="A97" s="474">
        <v>80</v>
      </c>
      <c r="B97" s="476"/>
      <c r="C97" s="477"/>
      <c r="D97" s="477"/>
      <c r="E97" s="477"/>
      <c r="F97" s="478"/>
      <c r="G97" s="476"/>
      <c r="H97" s="477"/>
      <c r="I97" s="477"/>
      <c r="J97" s="477"/>
      <c r="K97" s="478"/>
      <c r="L97" s="480"/>
      <c r="M97" s="481"/>
      <c r="N97" s="482"/>
      <c r="O97" s="476"/>
      <c r="P97" s="477"/>
      <c r="Q97" s="477"/>
      <c r="R97" s="478"/>
      <c r="S97" s="476"/>
      <c r="T97" s="477"/>
      <c r="U97" s="477"/>
      <c r="V97" s="478"/>
      <c r="W97" s="476"/>
      <c r="X97" s="477"/>
      <c r="Y97" s="478"/>
      <c r="Z97" s="486"/>
      <c r="AA97" s="386"/>
    </row>
    <row r="98" spans="1:27" ht="10.199999999999999" customHeight="1">
      <c r="A98" s="475"/>
      <c r="B98" s="479"/>
      <c r="C98" s="275"/>
      <c r="D98" s="275"/>
      <c r="E98" s="275"/>
      <c r="F98" s="276"/>
      <c r="G98" s="479"/>
      <c r="H98" s="275"/>
      <c r="I98" s="275"/>
      <c r="J98" s="275"/>
      <c r="K98" s="276"/>
      <c r="L98" s="483"/>
      <c r="M98" s="484"/>
      <c r="N98" s="485"/>
      <c r="O98" s="479"/>
      <c r="P98" s="275"/>
      <c r="Q98" s="275"/>
      <c r="R98" s="276"/>
      <c r="S98" s="479"/>
      <c r="T98" s="275"/>
      <c r="U98" s="275"/>
      <c r="V98" s="276"/>
      <c r="W98" s="479"/>
      <c r="X98" s="275"/>
      <c r="Y98" s="276"/>
      <c r="Z98" s="487"/>
      <c r="AA98" s="386"/>
    </row>
    <row r="99" spans="1:27" ht="10.199999999999999" customHeight="1">
      <c r="Q99" s="553" t="str">
        <f>IF(Z87&gt;0,"weitere Eingaben in Formular 3a_3 möglich!","")</f>
        <v/>
      </c>
      <c r="R99" s="553"/>
      <c r="S99" s="553"/>
      <c r="T99" s="553"/>
      <c r="U99" s="553"/>
      <c r="V99" s="553"/>
      <c r="W99" s="553"/>
      <c r="X99" s="553"/>
      <c r="Y99" s="553"/>
      <c r="Z99" s="553"/>
      <c r="AA99" s="386"/>
    </row>
    <row r="100" spans="1:27" ht="10.199999999999999" customHeight="1"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386"/>
    </row>
    <row r="101" spans="1:27" ht="10.199999999999999" customHeight="1">
      <c r="B101" s="306" t="s">
        <v>462</v>
      </c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N101" s="555" t="e">
        <f>COUNTA(Z19:Z97)+('Formular 3a_1'!N101)</f>
        <v>#VALUE!</v>
      </c>
      <c r="O101" s="556"/>
      <c r="AA101" s="386"/>
    </row>
    <row r="102" spans="1:27" ht="10.199999999999999" customHeight="1"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N102" s="557"/>
      <c r="O102" s="558"/>
      <c r="AA102" s="386"/>
    </row>
    <row r="103" spans="1:27" ht="10.199999999999999" customHeight="1">
      <c r="AA103" s="386"/>
    </row>
    <row r="104" spans="1:27" ht="10.199999999999999" customHeight="1">
      <c r="B104" s="306" t="s">
        <v>463</v>
      </c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N104" s="555" t="e">
        <f>COUNTIF(Z19:Z97,"w")+('Formular 3a_1'!N104)</f>
        <v>#VALUE!</v>
      </c>
      <c r="O104" s="556"/>
      <c r="Q104" s="559" t="e">
        <f>IF(N104="","",N104/N101)</f>
        <v>#VALUE!</v>
      </c>
      <c r="R104" s="560"/>
      <c r="AA104" s="386"/>
    </row>
    <row r="105" spans="1:27" ht="10.199999999999999" customHeight="1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N105" s="557"/>
      <c r="O105" s="558"/>
      <c r="Q105" s="561"/>
      <c r="R105" s="562"/>
      <c r="AA105" s="386"/>
    </row>
    <row r="106" spans="1:27" ht="10.199999999999999" customHeight="1">
      <c r="AA106" s="386"/>
    </row>
    <row r="107" spans="1:27" ht="10.199999999999999" customHeight="1">
      <c r="B107" s="306" t="s">
        <v>464</v>
      </c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N107" s="555" t="e">
        <f>COUNTIF(Z19:Z97,"m")+('Formular 3a_1'!N107)</f>
        <v>#VALUE!</v>
      </c>
      <c r="O107" s="556"/>
      <c r="Q107" s="559" t="e">
        <f>IF(N107="","",N107/N101)</f>
        <v>#VALUE!</v>
      </c>
      <c r="R107" s="560"/>
      <c r="AA107" s="386"/>
    </row>
    <row r="108" spans="1:27" ht="10.199999999999999" customHeight="1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N108" s="557"/>
      <c r="O108" s="558"/>
      <c r="Q108" s="561"/>
      <c r="R108" s="562"/>
      <c r="AA108" s="386"/>
    </row>
    <row r="109" spans="1:27" ht="10.199999999999999" customHeight="1">
      <c r="N109" s="187"/>
      <c r="AA109" s="386"/>
    </row>
    <row r="110" spans="1:27" ht="10.199999999999999" customHeight="1">
      <c r="AA110" s="386"/>
    </row>
    <row r="111" spans="1:27" ht="10.199999999999999" customHeight="1">
      <c r="AA111" s="386"/>
    </row>
    <row r="112" spans="1:27" ht="10.199999999999999" customHeight="1">
      <c r="AA112" s="386"/>
    </row>
    <row r="113" spans="2:27" ht="10.199999999999999" customHeight="1">
      <c r="B113" s="240"/>
      <c r="C113" s="240"/>
      <c r="D113" s="240"/>
      <c r="E113" s="240"/>
      <c r="F113" s="240"/>
      <c r="G113" s="240"/>
      <c r="J113" s="240"/>
      <c r="K113" s="240"/>
      <c r="L113" s="240"/>
      <c r="M113" s="240"/>
      <c r="N113" s="240"/>
      <c r="O113" s="240"/>
      <c r="R113" s="240"/>
      <c r="S113" s="240"/>
      <c r="T113" s="240"/>
      <c r="U113" s="240"/>
      <c r="V113" s="240"/>
      <c r="W113" s="240"/>
      <c r="AA113" s="386"/>
    </row>
    <row r="114" spans="2:27" ht="10.199999999999999" customHeight="1">
      <c r="B114" s="398"/>
      <c r="C114" s="398"/>
      <c r="D114" s="398"/>
      <c r="E114" s="398"/>
      <c r="F114" s="398"/>
      <c r="G114" s="398"/>
      <c r="J114" s="398"/>
      <c r="K114" s="398"/>
      <c r="L114" s="398"/>
      <c r="M114" s="398"/>
      <c r="N114" s="398"/>
      <c r="O114" s="398"/>
      <c r="R114" s="398"/>
      <c r="S114" s="398"/>
      <c r="T114" s="398"/>
      <c r="U114" s="398"/>
      <c r="V114" s="398"/>
      <c r="W114" s="398"/>
      <c r="AA114" s="386"/>
    </row>
    <row r="115" spans="2:27" ht="10.199999999999999" customHeight="1">
      <c r="AA115" s="386"/>
    </row>
    <row r="116" spans="2:27" ht="12.6" customHeight="1">
      <c r="B116" s="291" t="s">
        <v>0</v>
      </c>
      <c r="C116" s="291"/>
      <c r="D116" s="291"/>
      <c r="E116" s="291"/>
      <c r="F116" s="291"/>
      <c r="G116" s="291"/>
      <c r="J116" s="291" t="s">
        <v>370</v>
      </c>
      <c r="K116" s="291"/>
      <c r="L116" s="291"/>
      <c r="M116" s="291"/>
      <c r="N116" s="291"/>
      <c r="O116" s="291"/>
      <c r="R116" s="291" t="s">
        <v>370</v>
      </c>
      <c r="S116" s="291"/>
      <c r="T116" s="291"/>
      <c r="U116" s="291"/>
      <c r="V116" s="291"/>
      <c r="W116" s="291"/>
      <c r="AA116" s="386"/>
    </row>
    <row r="117" spans="2:27" ht="10.199999999999999" customHeight="1">
      <c r="AA117" s="386"/>
    </row>
    <row r="118" spans="2:27" ht="10.199999999999999" customHeight="1">
      <c r="B118" s="430" t="s">
        <v>430</v>
      </c>
      <c r="C118" s="430"/>
      <c r="D118" s="430"/>
      <c r="E118" s="430"/>
      <c r="F118" s="546" t="str">
        <f>IF(Dienststellendaten!G41&lt;1,"",Dienststellendaten!G41)</f>
        <v/>
      </c>
      <c r="G118" s="437"/>
      <c r="H118" s="437"/>
      <c r="J118" s="533" t="s">
        <v>2</v>
      </c>
      <c r="K118" s="318"/>
      <c r="L118" s="318"/>
      <c r="M118" s="539"/>
      <c r="N118" s="540"/>
      <c r="O118" s="540"/>
      <c r="P118" s="540"/>
      <c r="R118" s="430" t="s">
        <v>33</v>
      </c>
      <c r="S118" s="430"/>
      <c r="T118" s="430"/>
      <c r="U118" s="430"/>
      <c r="V118" s="534" t="str">
        <f>IF(Dienststellendaten!W41&lt;1,"",Dienststellendaten!W41)</f>
        <v/>
      </c>
      <c r="W118" s="535"/>
      <c r="X118" s="535"/>
      <c r="Y118" s="536"/>
      <c r="AA118" s="386"/>
    </row>
    <row r="119" spans="2:27" ht="10.199999999999999" customHeight="1">
      <c r="B119" s="430"/>
      <c r="C119" s="430"/>
      <c r="D119" s="430"/>
      <c r="E119" s="430"/>
      <c r="F119" s="547"/>
      <c r="G119" s="547"/>
      <c r="H119" s="547"/>
      <c r="J119" s="318"/>
      <c r="K119" s="318"/>
      <c r="L119" s="318"/>
      <c r="M119" s="541"/>
      <c r="N119" s="541"/>
      <c r="O119" s="541"/>
      <c r="P119" s="541"/>
      <c r="R119" s="430"/>
      <c r="S119" s="430"/>
      <c r="T119" s="430"/>
      <c r="U119" s="430"/>
      <c r="V119" s="537"/>
      <c r="W119" s="537"/>
      <c r="X119" s="537"/>
      <c r="Y119" s="538"/>
      <c r="AA119" s="386"/>
    </row>
    <row r="120" spans="2:27" ht="10.199999999999999" customHeight="1">
      <c r="AA120" s="386"/>
    </row>
    <row r="121" spans="2:27" ht="10.199999999999999" customHeight="1">
      <c r="AA121" s="386"/>
    </row>
    <row r="122" spans="2:27" ht="10.199999999999999" customHeight="1">
      <c r="B122" s="417" t="s">
        <v>7</v>
      </c>
      <c r="C122" s="417"/>
      <c r="D122" s="417"/>
      <c r="E122" s="417"/>
      <c r="F122" s="417"/>
      <c r="G122" s="417"/>
      <c r="H122" s="417"/>
      <c r="I122" s="417"/>
      <c r="J122" s="417"/>
      <c r="K122" s="417"/>
      <c r="AA122" s="386"/>
    </row>
    <row r="123" spans="2:27" ht="10.199999999999999" customHeight="1"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AA123" s="386"/>
    </row>
    <row r="124" spans="2:27" ht="10.199999999999999" customHeight="1">
      <c r="B124" s="417" t="s">
        <v>8</v>
      </c>
      <c r="C124" s="417"/>
      <c r="D124" s="417"/>
      <c r="E124" s="417"/>
      <c r="F124" s="417"/>
      <c r="G124" s="417"/>
      <c r="H124" s="417"/>
      <c r="I124" s="417"/>
      <c r="J124" s="417"/>
      <c r="K124" s="417"/>
      <c r="L124" s="240"/>
      <c r="M124" s="240"/>
      <c r="N124" s="240"/>
      <c r="AA124" s="386"/>
    </row>
    <row r="125" spans="2:27" ht="10.199999999999999" customHeight="1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AA125" s="386"/>
    </row>
    <row r="126" spans="2:27" ht="10.199999999999999" customHeight="1">
      <c r="AA126" s="386"/>
    </row>
    <row r="127" spans="2:27" ht="10.199999999999999" customHeight="1">
      <c r="AA127" s="386"/>
    </row>
    <row r="128" spans="2:27" ht="10.199999999999999" customHeight="1">
      <c r="AA128" s="386"/>
    </row>
    <row r="129" spans="27:27" ht="10.199999999999999" customHeight="1">
      <c r="AA129" s="386"/>
    </row>
    <row r="130" spans="27:27" ht="10.199999999999999" customHeight="1">
      <c r="AA130" s="386"/>
    </row>
    <row r="131" spans="27:27" ht="10.199999999999999" customHeight="1">
      <c r="AA131" s="386"/>
    </row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</sheetData>
  <sheetProtection algorithmName="SHA-512" hashValue="0Jm/F7asbf15+qSpv7WXjmf5dV5a9bg5v1Vm6mjXPB+fp9PdiozBQsEV47lhnjDpkJVGm1qBQ/Bh1w9URst0cA==" saltValue="6zyucs3PJ7cVD3SlhU4m9w==" spinCount="100000" sheet="1" selectLockedCells="1"/>
  <sortState xmlns:xlrd2="http://schemas.microsoft.com/office/spreadsheetml/2017/richdata2" ref="B19:F40">
    <sortCondition ref="B19:B40"/>
  </sortState>
  <mergeCells count="366">
    <mergeCell ref="A97:A98"/>
    <mergeCell ref="B97:F98"/>
    <mergeCell ref="G97:K98"/>
    <mergeCell ref="L97:N98"/>
    <mergeCell ref="O97:R98"/>
    <mergeCell ref="S97:V98"/>
    <mergeCell ref="W97:Y98"/>
    <mergeCell ref="Z97:Z98"/>
    <mergeCell ref="A93:A94"/>
    <mergeCell ref="B93:F94"/>
    <mergeCell ref="G93:K94"/>
    <mergeCell ref="L93:N94"/>
    <mergeCell ref="O93:R94"/>
    <mergeCell ref="S93:V94"/>
    <mergeCell ref="W93:Y94"/>
    <mergeCell ref="Z93:Z94"/>
    <mergeCell ref="A95:A96"/>
    <mergeCell ref="B95:F96"/>
    <mergeCell ref="G95:K96"/>
    <mergeCell ref="L95:N96"/>
    <mergeCell ref="O95:R96"/>
    <mergeCell ref="S95:V96"/>
    <mergeCell ref="W95:Y96"/>
    <mergeCell ref="Z95:Z96"/>
    <mergeCell ref="A89:A90"/>
    <mergeCell ref="B89:F90"/>
    <mergeCell ref="G89:K90"/>
    <mergeCell ref="L89:N90"/>
    <mergeCell ref="O89:R90"/>
    <mergeCell ref="S89:V90"/>
    <mergeCell ref="W89:Y90"/>
    <mergeCell ref="Z89:Z90"/>
    <mergeCell ref="A91:A92"/>
    <mergeCell ref="B91:F92"/>
    <mergeCell ref="G91:K92"/>
    <mergeCell ref="L91:N92"/>
    <mergeCell ref="O91:R92"/>
    <mergeCell ref="S91:V92"/>
    <mergeCell ref="W91:Y92"/>
    <mergeCell ref="Z91:Z92"/>
    <mergeCell ref="A87:A88"/>
    <mergeCell ref="B87:F88"/>
    <mergeCell ref="G87:K88"/>
    <mergeCell ref="L87:N88"/>
    <mergeCell ref="O87:R88"/>
    <mergeCell ref="S87:V88"/>
    <mergeCell ref="W87:Y88"/>
    <mergeCell ref="Z87:Z88"/>
    <mergeCell ref="A83:A84"/>
    <mergeCell ref="B83:F84"/>
    <mergeCell ref="G83:K84"/>
    <mergeCell ref="L83:N84"/>
    <mergeCell ref="O83:R84"/>
    <mergeCell ref="S83:V84"/>
    <mergeCell ref="W83:Y84"/>
    <mergeCell ref="Z83:Z84"/>
    <mergeCell ref="A85:A86"/>
    <mergeCell ref="B85:F86"/>
    <mergeCell ref="G85:K86"/>
    <mergeCell ref="L85:N86"/>
    <mergeCell ref="O85:R86"/>
    <mergeCell ref="S85:V86"/>
    <mergeCell ref="W85:Y86"/>
    <mergeCell ref="Z85:Z86"/>
    <mergeCell ref="A79:A80"/>
    <mergeCell ref="B79:F80"/>
    <mergeCell ref="G79:K80"/>
    <mergeCell ref="L79:N80"/>
    <mergeCell ref="O79:R80"/>
    <mergeCell ref="S79:V80"/>
    <mergeCell ref="W79:Y80"/>
    <mergeCell ref="Z79:Z80"/>
    <mergeCell ref="A81:A82"/>
    <mergeCell ref="B81:F82"/>
    <mergeCell ref="G81:K82"/>
    <mergeCell ref="L81:N82"/>
    <mergeCell ref="O81:R82"/>
    <mergeCell ref="S81:V82"/>
    <mergeCell ref="W81:Y82"/>
    <mergeCell ref="Z81:Z82"/>
    <mergeCell ref="B4:D4"/>
    <mergeCell ref="B11:Z12"/>
    <mergeCell ref="B2:C3"/>
    <mergeCell ref="E2:G3"/>
    <mergeCell ref="I2:S3"/>
    <mergeCell ref="V2:Y3"/>
    <mergeCell ref="E4:G4"/>
    <mergeCell ref="I4:S4"/>
    <mergeCell ref="V4:Y5"/>
    <mergeCell ref="B7:T8"/>
    <mergeCell ref="V6:Y6"/>
    <mergeCell ref="V9:Y9"/>
    <mergeCell ref="A9:U10"/>
    <mergeCell ref="U7:Y8"/>
    <mergeCell ref="A15:A17"/>
    <mergeCell ref="B15:F17"/>
    <mergeCell ref="G15:K17"/>
    <mergeCell ref="L15:N17"/>
    <mergeCell ref="O15:R17"/>
    <mergeCell ref="S15:V17"/>
    <mergeCell ref="W15:Y17"/>
    <mergeCell ref="Z15:Z17"/>
    <mergeCell ref="A19:A20"/>
    <mergeCell ref="B19:F20"/>
    <mergeCell ref="G19:K20"/>
    <mergeCell ref="L19:N20"/>
    <mergeCell ref="O19:R20"/>
    <mergeCell ref="S19:V20"/>
    <mergeCell ref="W19:Y20"/>
    <mergeCell ref="Z19:Z20"/>
    <mergeCell ref="W21:Y22"/>
    <mergeCell ref="Z21:Z22"/>
    <mergeCell ref="A23:A24"/>
    <mergeCell ref="B23:F24"/>
    <mergeCell ref="G23:K24"/>
    <mergeCell ref="L23:N24"/>
    <mergeCell ref="O23:R24"/>
    <mergeCell ref="S23:V24"/>
    <mergeCell ref="W23:Y24"/>
    <mergeCell ref="Z23:Z24"/>
    <mergeCell ref="A21:A22"/>
    <mergeCell ref="B21:F22"/>
    <mergeCell ref="G21:K22"/>
    <mergeCell ref="L21:N22"/>
    <mergeCell ref="O21:R22"/>
    <mergeCell ref="S21:V22"/>
    <mergeCell ref="W25:Y26"/>
    <mergeCell ref="Z25:Z26"/>
    <mergeCell ref="A27:A28"/>
    <mergeCell ref="B27:F28"/>
    <mergeCell ref="G27:K28"/>
    <mergeCell ref="L27:N28"/>
    <mergeCell ref="O27:R28"/>
    <mergeCell ref="S27:V28"/>
    <mergeCell ref="W27:Y28"/>
    <mergeCell ref="Z27:Z28"/>
    <mergeCell ref="A25:A26"/>
    <mergeCell ref="B25:F26"/>
    <mergeCell ref="G25:K26"/>
    <mergeCell ref="L25:N26"/>
    <mergeCell ref="O25:R26"/>
    <mergeCell ref="S25:V26"/>
    <mergeCell ref="W29:Y30"/>
    <mergeCell ref="Z29:Z30"/>
    <mergeCell ref="A31:A32"/>
    <mergeCell ref="B31:F32"/>
    <mergeCell ref="G31:K32"/>
    <mergeCell ref="L31:N32"/>
    <mergeCell ref="O31:R32"/>
    <mergeCell ref="S31:V32"/>
    <mergeCell ref="W31:Y32"/>
    <mergeCell ref="Z31:Z32"/>
    <mergeCell ref="A29:A30"/>
    <mergeCell ref="B29:F30"/>
    <mergeCell ref="G29:K30"/>
    <mergeCell ref="L29:N30"/>
    <mergeCell ref="O29:R30"/>
    <mergeCell ref="S29:V30"/>
    <mergeCell ref="W33:Y34"/>
    <mergeCell ref="Z33:Z34"/>
    <mergeCell ref="A35:A36"/>
    <mergeCell ref="B35:F36"/>
    <mergeCell ref="G35:K36"/>
    <mergeCell ref="L35:N36"/>
    <mergeCell ref="O35:R36"/>
    <mergeCell ref="S35:V36"/>
    <mergeCell ref="W35:Y36"/>
    <mergeCell ref="Z35:Z36"/>
    <mergeCell ref="A33:A34"/>
    <mergeCell ref="B33:F34"/>
    <mergeCell ref="G33:K34"/>
    <mergeCell ref="L33:N34"/>
    <mergeCell ref="O33:R34"/>
    <mergeCell ref="S33:V34"/>
    <mergeCell ref="W37:Y38"/>
    <mergeCell ref="Z37:Z38"/>
    <mergeCell ref="A39:A40"/>
    <mergeCell ref="B39:F40"/>
    <mergeCell ref="G39:K40"/>
    <mergeCell ref="L39:N40"/>
    <mergeCell ref="O39:R40"/>
    <mergeCell ref="S39:V40"/>
    <mergeCell ref="W39:Y40"/>
    <mergeCell ref="Z39:Z40"/>
    <mergeCell ref="A37:A38"/>
    <mergeCell ref="B37:F38"/>
    <mergeCell ref="G37:K38"/>
    <mergeCell ref="L37:N38"/>
    <mergeCell ref="O37:R38"/>
    <mergeCell ref="S37:V38"/>
    <mergeCell ref="W41:Y42"/>
    <mergeCell ref="Z41:Z42"/>
    <mergeCell ref="A43:A44"/>
    <mergeCell ref="B43:F44"/>
    <mergeCell ref="G43:K44"/>
    <mergeCell ref="L43:N44"/>
    <mergeCell ref="O43:R44"/>
    <mergeCell ref="S43:V44"/>
    <mergeCell ref="W43:Y44"/>
    <mergeCell ref="Z43:Z44"/>
    <mergeCell ref="A41:A42"/>
    <mergeCell ref="B41:F42"/>
    <mergeCell ref="G41:K42"/>
    <mergeCell ref="L41:N42"/>
    <mergeCell ref="O41:R42"/>
    <mergeCell ref="S41:V42"/>
    <mergeCell ref="W45:Y46"/>
    <mergeCell ref="Z45:Z46"/>
    <mergeCell ref="A47:A48"/>
    <mergeCell ref="B47:F48"/>
    <mergeCell ref="G47:K48"/>
    <mergeCell ref="L47:N48"/>
    <mergeCell ref="O47:R48"/>
    <mergeCell ref="S47:V48"/>
    <mergeCell ref="W47:Y48"/>
    <mergeCell ref="Z47:Z48"/>
    <mergeCell ref="A45:A46"/>
    <mergeCell ref="B45:F46"/>
    <mergeCell ref="G45:K46"/>
    <mergeCell ref="L45:N46"/>
    <mergeCell ref="O45:R46"/>
    <mergeCell ref="S45:V46"/>
    <mergeCell ref="W49:Y50"/>
    <mergeCell ref="Z49:Z50"/>
    <mergeCell ref="A51:A52"/>
    <mergeCell ref="B51:F52"/>
    <mergeCell ref="G51:K52"/>
    <mergeCell ref="L51:N52"/>
    <mergeCell ref="O51:R52"/>
    <mergeCell ref="S51:V52"/>
    <mergeCell ref="W51:Y52"/>
    <mergeCell ref="Z51:Z52"/>
    <mergeCell ref="A49:A50"/>
    <mergeCell ref="B49:F50"/>
    <mergeCell ref="G49:K50"/>
    <mergeCell ref="L49:N50"/>
    <mergeCell ref="O49:R50"/>
    <mergeCell ref="S49:V50"/>
    <mergeCell ref="W53:Y54"/>
    <mergeCell ref="Z53:Z54"/>
    <mergeCell ref="A55:A56"/>
    <mergeCell ref="B55:F56"/>
    <mergeCell ref="G55:K56"/>
    <mergeCell ref="L55:N56"/>
    <mergeCell ref="O55:R56"/>
    <mergeCell ref="S55:V56"/>
    <mergeCell ref="W55:Y56"/>
    <mergeCell ref="Z55:Z56"/>
    <mergeCell ref="A53:A54"/>
    <mergeCell ref="B53:F54"/>
    <mergeCell ref="G53:K54"/>
    <mergeCell ref="L53:N54"/>
    <mergeCell ref="O53:R54"/>
    <mergeCell ref="S53:V54"/>
    <mergeCell ref="W57:Y58"/>
    <mergeCell ref="Z57:Z58"/>
    <mergeCell ref="A59:A60"/>
    <mergeCell ref="B59:F60"/>
    <mergeCell ref="G59:K60"/>
    <mergeCell ref="L59:N60"/>
    <mergeCell ref="O59:R60"/>
    <mergeCell ref="S59:V60"/>
    <mergeCell ref="W59:Y60"/>
    <mergeCell ref="Z59:Z60"/>
    <mergeCell ref="A57:A58"/>
    <mergeCell ref="B57:F58"/>
    <mergeCell ref="G57:K58"/>
    <mergeCell ref="L57:N58"/>
    <mergeCell ref="O57:R58"/>
    <mergeCell ref="S57:V58"/>
    <mergeCell ref="W61:Y62"/>
    <mergeCell ref="Z61:Z62"/>
    <mergeCell ref="A63:A64"/>
    <mergeCell ref="B63:F64"/>
    <mergeCell ref="G63:K64"/>
    <mergeCell ref="L63:N64"/>
    <mergeCell ref="O63:R64"/>
    <mergeCell ref="S63:V64"/>
    <mergeCell ref="W63:Y64"/>
    <mergeCell ref="Z63:Z64"/>
    <mergeCell ref="A61:A62"/>
    <mergeCell ref="B61:F62"/>
    <mergeCell ref="G61:K62"/>
    <mergeCell ref="L61:N62"/>
    <mergeCell ref="O61:R62"/>
    <mergeCell ref="S61:V62"/>
    <mergeCell ref="W65:Y66"/>
    <mergeCell ref="Z65:Z66"/>
    <mergeCell ref="B101:L102"/>
    <mergeCell ref="N101:O102"/>
    <mergeCell ref="B104:L105"/>
    <mergeCell ref="N104:O105"/>
    <mergeCell ref="Q104:R105"/>
    <mergeCell ref="A65:A66"/>
    <mergeCell ref="B65:F66"/>
    <mergeCell ref="G65:K66"/>
    <mergeCell ref="L65:N66"/>
    <mergeCell ref="O65:R66"/>
    <mergeCell ref="S65:V66"/>
    <mergeCell ref="A67:A68"/>
    <mergeCell ref="B67:F68"/>
    <mergeCell ref="G67:K68"/>
    <mergeCell ref="L67:N68"/>
    <mergeCell ref="O67:R68"/>
    <mergeCell ref="S67:V68"/>
    <mergeCell ref="W67:Y68"/>
    <mergeCell ref="Z67:Z68"/>
    <mergeCell ref="A69:A70"/>
    <mergeCell ref="B69:F70"/>
    <mergeCell ref="G69:K70"/>
    <mergeCell ref="Q99:Z100"/>
    <mergeCell ref="B116:G116"/>
    <mergeCell ref="J116:O116"/>
    <mergeCell ref="R116:W116"/>
    <mergeCell ref="B118:E119"/>
    <mergeCell ref="F118:H119"/>
    <mergeCell ref="B122:K123"/>
    <mergeCell ref="B107:L108"/>
    <mergeCell ref="N107:O108"/>
    <mergeCell ref="Q107:R108"/>
    <mergeCell ref="B113:G114"/>
    <mergeCell ref="J113:O114"/>
    <mergeCell ref="R113:W114"/>
    <mergeCell ref="R118:U119"/>
    <mergeCell ref="V118:Y119"/>
    <mergeCell ref="J118:L119"/>
    <mergeCell ref="M118:P119"/>
    <mergeCell ref="W75:Y76"/>
    <mergeCell ref="Z75:Z76"/>
    <mergeCell ref="L69:N70"/>
    <mergeCell ref="O69:R70"/>
    <mergeCell ref="S69:V70"/>
    <mergeCell ref="W69:Y70"/>
    <mergeCell ref="Z69:Z70"/>
    <mergeCell ref="A71:A72"/>
    <mergeCell ref="B71:F72"/>
    <mergeCell ref="G71:K72"/>
    <mergeCell ref="L71:N72"/>
    <mergeCell ref="O71:R72"/>
    <mergeCell ref="S71:V72"/>
    <mergeCell ref="W71:Y72"/>
    <mergeCell ref="Z71:Z72"/>
    <mergeCell ref="AA1:AA131"/>
    <mergeCell ref="A77:A78"/>
    <mergeCell ref="B77:F78"/>
    <mergeCell ref="G77:K78"/>
    <mergeCell ref="L77:N78"/>
    <mergeCell ref="O77:R78"/>
    <mergeCell ref="S77:V78"/>
    <mergeCell ref="W77:Y78"/>
    <mergeCell ref="Z77:Z78"/>
    <mergeCell ref="A73:A74"/>
    <mergeCell ref="B73:F74"/>
    <mergeCell ref="G73:K74"/>
    <mergeCell ref="L73:N74"/>
    <mergeCell ref="O73:R74"/>
    <mergeCell ref="S73:V74"/>
    <mergeCell ref="W73:Y74"/>
    <mergeCell ref="Z73:Z74"/>
    <mergeCell ref="A75:A76"/>
    <mergeCell ref="B75:F76"/>
    <mergeCell ref="G75:K76"/>
    <mergeCell ref="L75:N76"/>
    <mergeCell ref="O75:R76"/>
    <mergeCell ref="S75:V76"/>
    <mergeCell ref="B124:N125"/>
  </mergeCells>
  <dataValidations count="1">
    <dataValidation type="list" allowBlank="1" showInputMessage="1" showErrorMessage="1" sqref="Z19:Z98" xr:uid="{F1F63A79-0D85-4A4C-8078-FCA21ED4DFE9}">
      <formula1>"m,w"</formula1>
    </dataValidation>
  </dataValidations>
  <pageMargins left="0.7" right="0.7" top="0.78740157499999996" bottom="0.78740157499999996" header="0.3" footer="0.3"/>
  <pageSetup paperSize="9" scale="59" orientation="portrait" r:id="rId1"/>
  <rowBreaks count="1" manualBreakCount="1">
    <brk id="125" max="16383" man="1"/>
  </rowBreaks>
  <ignoredErrors>
    <ignoredError sqref="V11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37">
    <tabColor theme="3" tint="0.39997558519241921"/>
  </sheetPr>
  <dimension ref="A1:AC142"/>
  <sheetViews>
    <sheetView showGridLines="0" zoomScaleNormal="100" workbookViewId="0">
      <selection activeCell="B19" sqref="B19:F20"/>
    </sheetView>
  </sheetViews>
  <sheetFormatPr baseColWidth="10" defaultRowHeight="13.2"/>
  <cols>
    <col min="1" max="14" width="4.6640625" customWidth="1"/>
    <col min="15" max="15" width="5.5546875" customWidth="1"/>
    <col min="16" max="17" width="4.6640625" customWidth="1"/>
    <col min="18" max="18" width="5.33203125" customWidth="1"/>
    <col min="19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401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570" t="s">
        <v>395</v>
      </c>
      <c r="W4" s="571"/>
      <c r="X4" s="571"/>
      <c r="Y4" s="571"/>
      <c r="AA4" s="386"/>
    </row>
    <row r="5" spans="1:27" ht="10.199999999999999" customHeight="1">
      <c r="V5" s="571"/>
      <c r="W5" s="571"/>
      <c r="X5" s="571"/>
      <c r="Y5" s="571"/>
      <c r="AA5" s="386"/>
    </row>
    <row r="6" spans="1:27" ht="12" customHeight="1">
      <c r="V6" s="542" t="s">
        <v>428</v>
      </c>
      <c r="W6" s="543"/>
      <c r="X6" s="543"/>
      <c r="Y6" s="543"/>
      <c r="AA6" s="386"/>
    </row>
    <row r="7" spans="1:27" ht="10.199999999999999" customHeight="1">
      <c r="B7" s="565" t="s">
        <v>348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9" t="s">
        <v>344</v>
      </c>
      <c r="V7" s="240"/>
      <c r="W7" s="240"/>
      <c r="X7" s="240"/>
      <c r="Y7" s="240"/>
      <c r="Z7" s="183"/>
      <c r="AA7" s="386"/>
    </row>
    <row r="8" spans="1:27" ht="6" customHeight="1"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240"/>
      <c r="V8" s="240"/>
      <c r="W8" s="240"/>
      <c r="X8" s="240"/>
      <c r="Y8" s="240"/>
      <c r="Z8" s="183"/>
      <c r="AA8" s="386"/>
    </row>
    <row r="9" spans="1:27" ht="15.75" customHeight="1">
      <c r="A9" s="370" t="s">
        <v>433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567" t="s">
        <v>432</v>
      </c>
      <c r="W9" s="568"/>
      <c r="X9" s="568"/>
      <c r="Y9" s="568"/>
      <c r="Z9" s="54"/>
      <c r="AA9" s="386"/>
    </row>
    <row r="10" spans="1:27" ht="10.199999999999999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54"/>
      <c r="W10" s="54"/>
      <c r="X10" s="54"/>
      <c r="Y10" s="54"/>
      <c r="Z10" s="54"/>
      <c r="AA10" s="386"/>
    </row>
    <row r="11" spans="1:27" ht="10.199999999999999" customHeight="1">
      <c r="B11" s="371" t="s">
        <v>429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86"/>
    </row>
    <row r="12" spans="1:27" ht="10.199999999999999" customHeight="1"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493" t="s">
        <v>21</v>
      </c>
      <c r="B15" s="496" t="s">
        <v>28</v>
      </c>
      <c r="C15" s="497"/>
      <c r="D15" s="497"/>
      <c r="E15" s="497"/>
      <c r="F15" s="498"/>
      <c r="G15" s="496" t="s">
        <v>29</v>
      </c>
      <c r="H15" s="497"/>
      <c r="I15" s="497"/>
      <c r="J15" s="497"/>
      <c r="K15" s="498"/>
      <c r="L15" s="505" t="s">
        <v>27</v>
      </c>
      <c r="M15" s="506"/>
      <c r="N15" s="507"/>
      <c r="O15" s="505" t="s">
        <v>26</v>
      </c>
      <c r="P15" s="506"/>
      <c r="Q15" s="506"/>
      <c r="R15" s="507"/>
      <c r="S15" s="514" t="s">
        <v>22</v>
      </c>
      <c r="T15" s="375"/>
      <c r="U15" s="375"/>
      <c r="V15" s="376"/>
      <c r="W15" s="505" t="s">
        <v>25</v>
      </c>
      <c r="X15" s="506"/>
      <c r="Y15" s="507"/>
      <c r="Z15" s="493" t="s">
        <v>23</v>
      </c>
      <c r="AA15" s="386"/>
    </row>
    <row r="16" spans="1:27" ht="10.199999999999999" customHeight="1">
      <c r="A16" s="494"/>
      <c r="B16" s="499"/>
      <c r="C16" s="500"/>
      <c r="D16" s="500"/>
      <c r="E16" s="500"/>
      <c r="F16" s="501"/>
      <c r="G16" s="499"/>
      <c r="H16" s="500"/>
      <c r="I16" s="500"/>
      <c r="J16" s="500"/>
      <c r="K16" s="501"/>
      <c r="L16" s="508"/>
      <c r="M16" s="509"/>
      <c r="N16" s="510"/>
      <c r="O16" s="508"/>
      <c r="P16" s="509"/>
      <c r="Q16" s="509"/>
      <c r="R16" s="510"/>
      <c r="S16" s="515"/>
      <c r="T16" s="338"/>
      <c r="U16" s="338"/>
      <c r="V16" s="516"/>
      <c r="W16" s="508"/>
      <c r="X16" s="509"/>
      <c r="Y16" s="510"/>
      <c r="Z16" s="494"/>
      <c r="AA16" s="386"/>
    </row>
    <row r="17" spans="1:29" ht="10.199999999999999" customHeight="1">
      <c r="A17" s="495"/>
      <c r="B17" s="502"/>
      <c r="C17" s="503"/>
      <c r="D17" s="503"/>
      <c r="E17" s="503"/>
      <c r="F17" s="504"/>
      <c r="G17" s="502"/>
      <c r="H17" s="503"/>
      <c r="I17" s="503"/>
      <c r="J17" s="503"/>
      <c r="K17" s="504"/>
      <c r="L17" s="511"/>
      <c r="M17" s="512"/>
      <c r="N17" s="513"/>
      <c r="O17" s="511"/>
      <c r="P17" s="512"/>
      <c r="Q17" s="512"/>
      <c r="R17" s="513"/>
      <c r="S17" s="377"/>
      <c r="T17" s="378"/>
      <c r="U17" s="378"/>
      <c r="V17" s="379"/>
      <c r="W17" s="511"/>
      <c r="X17" s="512"/>
      <c r="Y17" s="513"/>
      <c r="Z17" s="563"/>
      <c r="AA17" s="386"/>
    </row>
    <row r="18" spans="1:29" ht="0.45" customHeight="1">
      <c r="A18" s="224"/>
      <c r="B18" s="216"/>
      <c r="C18" s="217"/>
      <c r="D18" s="217"/>
      <c r="E18" s="217"/>
      <c r="F18" s="218"/>
      <c r="G18" s="216"/>
      <c r="H18" s="217"/>
      <c r="I18" s="217"/>
      <c r="J18" s="217"/>
      <c r="K18" s="218"/>
      <c r="L18" s="219"/>
      <c r="M18" s="220"/>
      <c r="N18" s="221"/>
      <c r="O18" s="219"/>
      <c r="P18" s="220"/>
      <c r="Q18" s="220"/>
      <c r="R18" s="221"/>
      <c r="S18" s="75"/>
      <c r="T18" s="14"/>
      <c r="U18" s="14"/>
      <c r="V18" s="222"/>
      <c r="W18" s="219"/>
      <c r="X18" s="220"/>
      <c r="Y18" s="221"/>
      <c r="Z18" s="215"/>
      <c r="AA18" s="386"/>
    </row>
    <row r="19" spans="1:29" ht="10.199999999999999" customHeight="1">
      <c r="A19" s="474">
        <v>81</v>
      </c>
      <c r="B19" s="476"/>
      <c r="C19" s="548"/>
      <c r="D19" s="548"/>
      <c r="E19" s="548"/>
      <c r="F19" s="549"/>
      <c r="G19" s="476"/>
      <c r="H19" s="477"/>
      <c r="I19" s="477"/>
      <c r="J19" s="477"/>
      <c r="K19" s="478"/>
      <c r="L19" s="480"/>
      <c r="M19" s="488"/>
      <c r="N19" s="489"/>
      <c r="O19" s="476"/>
      <c r="P19" s="477"/>
      <c r="Q19" s="477"/>
      <c r="R19" s="478"/>
      <c r="S19" s="476"/>
      <c r="T19" s="477"/>
      <c r="U19" s="477"/>
      <c r="V19" s="478"/>
      <c r="W19" s="476"/>
      <c r="X19" s="477"/>
      <c r="Y19" s="478"/>
      <c r="Z19" s="486"/>
      <c r="AA19" s="386"/>
    </row>
    <row r="20" spans="1:29" ht="10.199999999999999" customHeight="1">
      <c r="A20" s="475"/>
      <c r="B20" s="550"/>
      <c r="C20" s="551"/>
      <c r="D20" s="551"/>
      <c r="E20" s="551"/>
      <c r="F20" s="552"/>
      <c r="G20" s="479"/>
      <c r="H20" s="275"/>
      <c r="I20" s="275"/>
      <c r="J20" s="275"/>
      <c r="K20" s="276"/>
      <c r="L20" s="490"/>
      <c r="M20" s="491"/>
      <c r="N20" s="492"/>
      <c r="O20" s="479"/>
      <c r="P20" s="275"/>
      <c r="Q20" s="275"/>
      <c r="R20" s="276"/>
      <c r="S20" s="479"/>
      <c r="T20" s="275"/>
      <c r="U20" s="275"/>
      <c r="V20" s="276"/>
      <c r="W20" s="479"/>
      <c r="X20" s="275"/>
      <c r="Y20" s="276"/>
      <c r="Z20" s="487"/>
      <c r="AA20" s="386"/>
    </row>
    <row r="21" spans="1:29" ht="10.199999999999999" customHeight="1">
      <c r="A21" s="474">
        <v>82</v>
      </c>
      <c r="B21" s="476"/>
      <c r="C21" s="548"/>
      <c r="D21" s="548"/>
      <c r="E21" s="548"/>
      <c r="F21" s="549"/>
      <c r="G21" s="476"/>
      <c r="H21" s="477"/>
      <c r="I21" s="477"/>
      <c r="J21" s="477"/>
      <c r="K21" s="478"/>
      <c r="L21" s="480"/>
      <c r="M21" s="488"/>
      <c r="N21" s="489"/>
      <c r="O21" s="476"/>
      <c r="P21" s="477"/>
      <c r="Q21" s="477"/>
      <c r="R21" s="478"/>
      <c r="S21" s="476"/>
      <c r="T21" s="477"/>
      <c r="U21" s="477"/>
      <c r="V21" s="478"/>
      <c r="W21" s="476"/>
      <c r="X21" s="477"/>
      <c r="Y21" s="478"/>
      <c r="Z21" s="486"/>
      <c r="AA21" s="386"/>
    </row>
    <row r="22" spans="1:29" ht="10.199999999999999" customHeight="1">
      <c r="A22" s="475"/>
      <c r="B22" s="550"/>
      <c r="C22" s="551"/>
      <c r="D22" s="551"/>
      <c r="E22" s="551"/>
      <c r="F22" s="552"/>
      <c r="G22" s="479"/>
      <c r="H22" s="275"/>
      <c r="I22" s="275"/>
      <c r="J22" s="275"/>
      <c r="K22" s="276"/>
      <c r="L22" s="490"/>
      <c r="M22" s="491"/>
      <c r="N22" s="492"/>
      <c r="O22" s="479"/>
      <c r="P22" s="275"/>
      <c r="Q22" s="275"/>
      <c r="R22" s="276"/>
      <c r="S22" s="479"/>
      <c r="T22" s="275"/>
      <c r="U22" s="275"/>
      <c r="V22" s="276"/>
      <c r="W22" s="479"/>
      <c r="X22" s="275"/>
      <c r="Y22" s="276"/>
      <c r="Z22" s="487"/>
      <c r="AA22" s="386"/>
    </row>
    <row r="23" spans="1:29" ht="10.199999999999999" customHeight="1">
      <c r="A23" s="474">
        <v>83</v>
      </c>
      <c r="B23" s="476"/>
      <c r="C23" s="477"/>
      <c r="D23" s="477"/>
      <c r="E23" s="477"/>
      <c r="F23" s="478"/>
      <c r="G23" s="476"/>
      <c r="H23" s="477"/>
      <c r="I23" s="477"/>
      <c r="J23" s="477"/>
      <c r="K23" s="478"/>
      <c r="L23" s="480"/>
      <c r="M23" s="488"/>
      <c r="N23" s="489"/>
      <c r="O23" s="476"/>
      <c r="P23" s="477"/>
      <c r="Q23" s="477"/>
      <c r="R23" s="478"/>
      <c r="S23" s="476"/>
      <c r="T23" s="477"/>
      <c r="U23" s="477"/>
      <c r="V23" s="478"/>
      <c r="W23" s="476"/>
      <c r="X23" s="477"/>
      <c r="Y23" s="478"/>
      <c r="Z23" s="486"/>
      <c r="AA23" s="386"/>
    </row>
    <row r="24" spans="1:29" ht="10.199999999999999" customHeight="1">
      <c r="A24" s="475"/>
      <c r="B24" s="479"/>
      <c r="C24" s="275"/>
      <c r="D24" s="275"/>
      <c r="E24" s="275"/>
      <c r="F24" s="276"/>
      <c r="G24" s="479"/>
      <c r="H24" s="275"/>
      <c r="I24" s="275"/>
      <c r="J24" s="275"/>
      <c r="K24" s="276"/>
      <c r="L24" s="490"/>
      <c r="M24" s="491"/>
      <c r="N24" s="492"/>
      <c r="O24" s="479"/>
      <c r="P24" s="275"/>
      <c r="Q24" s="275"/>
      <c r="R24" s="276"/>
      <c r="S24" s="479"/>
      <c r="T24" s="275"/>
      <c r="U24" s="275"/>
      <c r="V24" s="276"/>
      <c r="W24" s="479"/>
      <c r="X24" s="275"/>
      <c r="Y24" s="276"/>
      <c r="Z24" s="487"/>
      <c r="AA24" s="386"/>
    </row>
    <row r="25" spans="1:29" ht="10.199999999999999" customHeight="1">
      <c r="A25" s="474">
        <v>84</v>
      </c>
      <c r="B25" s="476"/>
      <c r="C25" s="548"/>
      <c r="D25" s="548"/>
      <c r="E25" s="548"/>
      <c r="F25" s="549"/>
      <c r="G25" s="476"/>
      <c r="H25" s="477"/>
      <c r="I25" s="477"/>
      <c r="J25" s="477"/>
      <c r="K25" s="478"/>
      <c r="L25" s="480"/>
      <c r="M25" s="488"/>
      <c r="N25" s="489"/>
      <c r="O25" s="476"/>
      <c r="P25" s="477"/>
      <c r="Q25" s="477"/>
      <c r="R25" s="478"/>
      <c r="S25" s="476"/>
      <c r="T25" s="477"/>
      <c r="U25" s="477"/>
      <c r="V25" s="478"/>
      <c r="W25" s="476"/>
      <c r="X25" s="477"/>
      <c r="Y25" s="478"/>
      <c r="Z25" s="486"/>
      <c r="AA25" s="386"/>
    </row>
    <row r="26" spans="1:29" ht="10.199999999999999" customHeight="1">
      <c r="A26" s="475"/>
      <c r="B26" s="550"/>
      <c r="C26" s="551"/>
      <c r="D26" s="551"/>
      <c r="E26" s="551"/>
      <c r="F26" s="552"/>
      <c r="G26" s="479"/>
      <c r="H26" s="275"/>
      <c r="I26" s="275"/>
      <c r="J26" s="275"/>
      <c r="K26" s="276"/>
      <c r="L26" s="490"/>
      <c r="M26" s="491"/>
      <c r="N26" s="492"/>
      <c r="O26" s="479"/>
      <c r="P26" s="275"/>
      <c r="Q26" s="275"/>
      <c r="R26" s="276"/>
      <c r="S26" s="479"/>
      <c r="T26" s="275"/>
      <c r="U26" s="275"/>
      <c r="V26" s="276"/>
      <c r="W26" s="479"/>
      <c r="X26" s="275"/>
      <c r="Y26" s="276"/>
      <c r="Z26" s="487"/>
      <c r="AA26" s="386"/>
    </row>
    <row r="27" spans="1:29" ht="10.199999999999999" customHeight="1">
      <c r="A27" s="474">
        <v>85</v>
      </c>
      <c r="B27" s="476"/>
      <c r="C27" s="548"/>
      <c r="D27" s="548"/>
      <c r="E27" s="548"/>
      <c r="F27" s="549"/>
      <c r="G27" s="476"/>
      <c r="H27" s="477"/>
      <c r="I27" s="477"/>
      <c r="J27" s="477"/>
      <c r="K27" s="478"/>
      <c r="L27" s="480"/>
      <c r="M27" s="488"/>
      <c r="N27" s="489"/>
      <c r="O27" s="476"/>
      <c r="P27" s="477"/>
      <c r="Q27" s="477"/>
      <c r="R27" s="478"/>
      <c r="S27" s="476"/>
      <c r="T27" s="477"/>
      <c r="U27" s="477"/>
      <c r="V27" s="478"/>
      <c r="W27" s="476"/>
      <c r="X27" s="477"/>
      <c r="Y27" s="478"/>
      <c r="Z27" s="486"/>
      <c r="AA27" s="386"/>
    </row>
    <row r="28" spans="1:29" ht="10.199999999999999" customHeight="1">
      <c r="A28" s="475"/>
      <c r="B28" s="550"/>
      <c r="C28" s="551"/>
      <c r="D28" s="551"/>
      <c r="E28" s="551"/>
      <c r="F28" s="552"/>
      <c r="G28" s="479"/>
      <c r="H28" s="275"/>
      <c r="I28" s="275"/>
      <c r="J28" s="275"/>
      <c r="K28" s="276"/>
      <c r="L28" s="490"/>
      <c r="M28" s="491"/>
      <c r="N28" s="492"/>
      <c r="O28" s="479"/>
      <c r="P28" s="275"/>
      <c r="Q28" s="275"/>
      <c r="R28" s="276"/>
      <c r="S28" s="479"/>
      <c r="T28" s="275"/>
      <c r="U28" s="275"/>
      <c r="V28" s="276"/>
      <c r="W28" s="479"/>
      <c r="X28" s="275"/>
      <c r="Y28" s="276"/>
      <c r="Z28" s="487"/>
      <c r="AA28" s="386"/>
    </row>
    <row r="29" spans="1:29" ht="10.199999999999999" customHeight="1">
      <c r="A29" s="474">
        <v>86</v>
      </c>
      <c r="B29" s="476"/>
      <c r="C29" s="477"/>
      <c r="D29" s="477"/>
      <c r="E29" s="477"/>
      <c r="F29" s="478"/>
      <c r="G29" s="476"/>
      <c r="H29" s="477"/>
      <c r="I29" s="477"/>
      <c r="J29" s="477"/>
      <c r="K29" s="478"/>
      <c r="L29" s="480"/>
      <c r="M29" s="481"/>
      <c r="N29" s="482"/>
      <c r="O29" s="476"/>
      <c r="P29" s="477"/>
      <c r="Q29" s="477"/>
      <c r="R29" s="478"/>
      <c r="S29" s="476"/>
      <c r="T29" s="477"/>
      <c r="U29" s="477"/>
      <c r="V29" s="478"/>
      <c r="W29" s="476"/>
      <c r="X29" s="477"/>
      <c r="Y29" s="478"/>
      <c r="Z29" s="486"/>
      <c r="AA29" s="386"/>
      <c r="AB29" s="17"/>
      <c r="AC29" s="17"/>
    </row>
    <row r="30" spans="1:29" ht="10.199999999999999" customHeight="1">
      <c r="A30" s="475"/>
      <c r="B30" s="479"/>
      <c r="C30" s="275"/>
      <c r="D30" s="275"/>
      <c r="E30" s="275"/>
      <c r="F30" s="276"/>
      <c r="G30" s="479"/>
      <c r="H30" s="275"/>
      <c r="I30" s="275"/>
      <c r="J30" s="275"/>
      <c r="K30" s="276"/>
      <c r="L30" s="483"/>
      <c r="M30" s="484"/>
      <c r="N30" s="485"/>
      <c r="O30" s="479"/>
      <c r="P30" s="275"/>
      <c r="Q30" s="275"/>
      <c r="R30" s="276"/>
      <c r="S30" s="479"/>
      <c r="T30" s="275"/>
      <c r="U30" s="275"/>
      <c r="V30" s="276"/>
      <c r="W30" s="479"/>
      <c r="X30" s="275"/>
      <c r="Y30" s="276"/>
      <c r="Z30" s="487"/>
      <c r="AA30" s="386"/>
    </row>
    <row r="31" spans="1:29" ht="10.199999999999999" customHeight="1">
      <c r="A31" s="474">
        <v>87</v>
      </c>
      <c r="B31" s="476"/>
      <c r="C31" s="477"/>
      <c r="D31" s="477"/>
      <c r="E31" s="477"/>
      <c r="F31" s="478"/>
      <c r="G31" s="476"/>
      <c r="H31" s="477"/>
      <c r="I31" s="477"/>
      <c r="J31" s="477"/>
      <c r="K31" s="478"/>
      <c r="L31" s="480"/>
      <c r="M31" s="481"/>
      <c r="N31" s="482"/>
      <c r="O31" s="476"/>
      <c r="P31" s="477"/>
      <c r="Q31" s="477"/>
      <c r="R31" s="478"/>
      <c r="S31" s="476"/>
      <c r="T31" s="477"/>
      <c r="U31" s="477"/>
      <c r="V31" s="478"/>
      <c r="W31" s="476"/>
      <c r="X31" s="477"/>
      <c r="Y31" s="478"/>
      <c r="Z31" s="486"/>
      <c r="AA31" s="386"/>
    </row>
    <row r="32" spans="1:29" ht="10.199999999999999" customHeight="1">
      <c r="A32" s="475"/>
      <c r="B32" s="479"/>
      <c r="C32" s="275"/>
      <c r="D32" s="275"/>
      <c r="E32" s="275"/>
      <c r="F32" s="276"/>
      <c r="G32" s="479"/>
      <c r="H32" s="275"/>
      <c r="I32" s="275"/>
      <c r="J32" s="275"/>
      <c r="K32" s="276"/>
      <c r="L32" s="483"/>
      <c r="M32" s="484"/>
      <c r="N32" s="485"/>
      <c r="O32" s="479"/>
      <c r="P32" s="275"/>
      <c r="Q32" s="275"/>
      <c r="R32" s="276"/>
      <c r="S32" s="479"/>
      <c r="T32" s="275"/>
      <c r="U32" s="275"/>
      <c r="V32" s="276"/>
      <c r="W32" s="479"/>
      <c r="X32" s="275"/>
      <c r="Y32" s="276"/>
      <c r="Z32" s="487"/>
      <c r="AA32" s="386"/>
    </row>
    <row r="33" spans="1:27" ht="10.199999999999999" customHeight="1">
      <c r="A33" s="474">
        <v>88</v>
      </c>
      <c r="B33" s="476"/>
      <c r="C33" s="477"/>
      <c r="D33" s="477"/>
      <c r="E33" s="477"/>
      <c r="F33" s="478"/>
      <c r="G33" s="476"/>
      <c r="H33" s="477"/>
      <c r="I33" s="477"/>
      <c r="J33" s="477"/>
      <c r="K33" s="478"/>
      <c r="L33" s="480"/>
      <c r="M33" s="481"/>
      <c r="N33" s="482"/>
      <c r="O33" s="476"/>
      <c r="P33" s="477"/>
      <c r="Q33" s="477"/>
      <c r="R33" s="478"/>
      <c r="S33" s="476"/>
      <c r="T33" s="477"/>
      <c r="U33" s="477"/>
      <c r="V33" s="478"/>
      <c r="W33" s="476"/>
      <c r="X33" s="477"/>
      <c r="Y33" s="478"/>
      <c r="Z33" s="486"/>
      <c r="AA33" s="386"/>
    </row>
    <row r="34" spans="1:27" ht="10.199999999999999" customHeight="1">
      <c r="A34" s="475"/>
      <c r="B34" s="479"/>
      <c r="C34" s="275"/>
      <c r="D34" s="275"/>
      <c r="E34" s="275"/>
      <c r="F34" s="276"/>
      <c r="G34" s="479"/>
      <c r="H34" s="275"/>
      <c r="I34" s="275"/>
      <c r="J34" s="275"/>
      <c r="K34" s="276"/>
      <c r="L34" s="483"/>
      <c r="M34" s="484"/>
      <c r="N34" s="485"/>
      <c r="O34" s="479"/>
      <c r="P34" s="275"/>
      <c r="Q34" s="275"/>
      <c r="R34" s="276"/>
      <c r="S34" s="479"/>
      <c r="T34" s="275"/>
      <c r="U34" s="275"/>
      <c r="V34" s="276"/>
      <c r="W34" s="479"/>
      <c r="X34" s="275"/>
      <c r="Y34" s="276"/>
      <c r="Z34" s="487"/>
      <c r="AA34" s="386"/>
    </row>
    <row r="35" spans="1:27" ht="10.199999999999999" customHeight="1">
      <c r="A35" s="474">
        <v>89</v>
      </c>
      <c r="B35" s="476"/>
      <c r="C35" s="477"/>
      <c r="D35" s="477"/>
      <c r="E35" s="477"/>
      <c r="F35" s="478"/>
      <c r="G35" s="476"/>
      <c r="H35" s="477"/>
      <c r="I35" s="477"/>
      <c r="J35" s="477"/>
      <c r="K35" s="478"/>
      <c r="L35" s="480"/>
      <c r="M35" s="481"/>
      <c r="N35" s="482"/>
      <c r="O35" s="476"/>
      <c r="P35" s="477"/>
      <c r="Q35" s="477"/>
      <c r="R35" s="478"/>
      <c r="S35" s="476"/>
      <c r="T35" s="477"/>
      <c r="U35" s="477"/>
      <c r="V35" s="478"/>
      <c r="W35" s="476"/>
      <c r="X35" s="477"/>
      <c r="Y35" s="478"/>
      <c r="Z35" s="486"/>
      <c r="AA35" s="386"/>
    </row>
    <row r="36" spans="1:27" ht="10.199999999999999" customHeight="1">
      <c r="A36" s="475"/>
      <c r="B36" s="479"/>
      <c r="C36" s="275"/>
      <c r="D36" s="275"/>
      <c r="E36" s="275"/>
      <c r="F36" s="276"/>
      <c r="G36" s="479"/>
      <c r="H36" s="275"/>
      <c r="I36" s="275"/>
      <c r="J36" s="275"/>
      <c r="K36" s="276"/>
      <c r="L36" s="483"/>
      <c r="M36" s="484"/>
      <c r="N36" s="485"/>
      <c r="O36" s="479"/>
      <c r="P36" s="275"/>
      <c r="Q36" s="275"/>
      <c r="R36" s="276"/>
      <c r="S36" s="479"/>
      <c r="T36" s="275"/>
      <c r="U36" s="275"/>
      <c r="V36" s="276"/>
      <c r="W36" s="479"/>
      <c r="X36" s="275"/>
      <c r="Y36" s="276"/>
      <c r="Z36" s="487"/>
      <c r="AA36" s="386"/>
    </row>
    <row r="37" spans="1:27" ht="10.199999999999999" customHeight="1">
      <c r="A37" s="474">
        <v>90</v>
      </c>
      <c r="B37" s="476"/>
      <c r="C37" s="477"/>
      <c r="D37" s="477"/>
      <c r="E37" s="477"/>
      <c r="F37" s="478"/>
      <c r="G37" s="476"/>
      <c r="H37" s="477"/>
      <c r="I37" s="477"/>
      <c r="J37" s="477"/>
      <c r="K37" s="478"/>
      <c r="L37" s="480"/>
      <c r="M37" s="481"/>
      <c r="N37" s="482"/>
      <c r="O37" s="476"/>
      <c r="P37" s="477"/>
      <c r="Q37" s="477"/>
      <c r="R37" s="478"/>
      <c r="S37" s="476"/>
      <c r="T37" s="477"/>
      <c r="U37" s="477"/>
      <c r="V37" s="478"/>
      <c r="W37" s="476"/>
      <c r="X37" s="477"/>
      <c r="Y37" s="478"/>
      <c r="Z37" s="486"/>
      <c r="AA37" s="386"/>
    </row>
    <row r="38" spans="1:27" ht="10.199999999999999" customHeight="1">
      <c r="A38" s="475"/>
      <c r="B38" s="479"/>
      <c r="C38" s="275"/>
      <c r="D38" s="275"/>
      <c r="E38" s="275"/>
      <c r="F38" s="276"/>
      <c r="G38" s="479"/>
      <c r="H38" s="275"/>
      <c r="I38" s="275"/>
      <c r="J38" s="275"/>
      <c r="K38" s="276"/>
      <c r="L38" s="483"/>
      <c r="M38" s="484"/>
      <c r="N38" s="485"/>
      <c r="O38" s="479"/>
      <c r="P38" s="275"/>
      <c r="Q38" s="275"/>
      <c r="R38" s="276"/>
      <c r="S38" s="479"/>
      <c r="T38" s="275"/>
      <c r="U38" s="275"/>
      <c r="V38" s="276"/>
      <c r="W38" s="479"/>
      <c r="X38" s="275"/>
      <c r="Y38" s="276"/>
      <c r="Z38" s="487"/>
      <c r="AA38" s="386"/>
    </row>
    <row r="39" spans="1:27" ht="10.199999999999999" customHeight="1">
      <c r="A39" s="474">
        <v>91</v>
      </c>
      <c r="B39" s="476"/>
      <c r="C39" s="477"/>
      <c r="D39" s="477"/>
      <c r="E39" s="477"/>
      <c r="F39" s="478"/>
      <c r="G39" s="476"/>
      <c r="H39" s="477"/>
      <c r="I39" s="477"/>
      <c r="J39" s="477"/>
      <c r="K39" s="478"/>
      <c r="L39" s="480"/>
      <c r="M39" s="488"/>
      <c r="N39" s="489"/>
      <c r="O39" s="476"/>
      <c r="P39" s="477"/>
      <c r="Q39" s="477"/>
      <c r="R39" s="478"/>
      <c r="S39" s="476"/>
      <c r="T39" s="477"/>
      <c r="U39" s="477"/>
      <c r="V39" s="478"/>
      <c r="W39" s="476"/>
      <c r="X39" s="477"/>
      <c r="Y39" s="478"/>
      <c r="Z39" s="486"/>
      <c r="AA39" s="386"/>
    </row>
    <row r="40" spans="1:27" ht="10.199999999999999" customHeight="1">
      <c r="A40" s="475"/>
      <c r="B40" s="479"/>
      <c r="C40" s="275"/>
      <c r="D40" s="275"/>
      <c r="E40" s="275"/>
      <c r="F40" s="276"/>
      <c r="G40" s="479"/>
      <c r="H40" s="275"/>
      <c r="I40" s="275"/>
      <c r="J40" s="275"/>
      <c r="K40" s="276"/>
      <c r="L40" s="490"/>
      <c r="M40" s="491"/>
      <c r="N40" s="492"/>
      <c r="O40" s="479"/>
      <c r="P40" s="275"/>
      <c r="Q40" s="275"/>
      <c r="R40" s="276"/>
      <c r="S40" s="479"/>
      <c r="T40" s="275"/>
      <c r="U40" s="275"/>
      <c r="V40" s="276"/>
      <c r="W40" s="479"/>
      <c r="X40" s="275"/>
      <c r="Y40" s="276"/>
      <c r="Z40" s="487"/>
      <c r="AA40" s="386"/>
    </row>
    <row r="41" spans="1:27" ht="10.199999999999999" customHeight="1">
      <c r="A41" s="474">
        <v>92</v>
      </c>
      <c r="B41" s="476"/>
      <c r="C41" s="477"/>
      <c r="D41" s="477"/>
      <c r="E41" s="477"/>
      <c r="F41" s="478"/>
      <c r="G41" s="476"/>
      <c r="H41" s="477"/>
      <c r="I41" s="477"/>
      <c r="J41" s="477"/>
      <c r="K41" s="478"/>
      <c r="L41" s="480"/>
      <c r="M41" s="488"/>
      <c r="N41" s="489"/>
      <c r="O41" s="476"/>
      <c r="P41" s="477"/>
      <c r="Q41" s="477"/>
      <c r="R41" s="478"/>
      <c r="S41" s="476"/>
      <c r="T41" s="477"/>
      <c r="U41" s="477"/>
      <c r="V41" s="478"/>
      <c r="W41" s="476"/>
      <c r="X41" s="477"/>
      <c r="Y41" s="478"/>
      <c r="Z41" s="486"/>
      <c r="AA41" s="386"/>
    </row>
    <row r="42" spans="1:27" ht="10.199999999999999" customHeight="1">
      <c r="A42" s="475"/>
      <c r="B42" s="479"/>
      <c r="C42" s="275"/>
      <c r="D42" s="275"/>
      <c r="E42" s="275"/>
      <c r="F42" s="276"/>
      <c r="G42" s="479"/>
      <c r="H42" s="275"/>
      <c r="I42" s="275"/>
      <c r="J42" s="275"/>
      <c r="K42" s="276"/>
      <c r="L42" s="490"/>
      <c r="M42" s="491"/>
      <c r="N42" s="492"/>
      <c r="O42" s="479"/>
      <c r="P42" s="275"/>
      <c r="Q42" s="275"/>
      <c r="R42" s="276"/>
      <c r="S42" s="479"/>
      <c r="T42" s="275"/>
      <c r="U42" s="275"/>
      <c r="V42" s="276"/>
      <c r="W42" s="479"/>
      <c r="X42" s="275"/>
      <c r="Y42" s="276"/>
      <c r="Z42" s="487"/>
      <c r="AA42" s="386"/>
    </row>
    <row r="43" spans="1:27" ht="10.199999999999999" customHeight="1">
      <c r="A43" s="474">
        <v>93</v>
      </c>
      <c r="B43" s="476"/>
      <c r="C43" s="477"/>
      <c r="D43" s="477"/>
      <c r="E43" s="477"/>
      <c r="F43" s="478"/>
      <c r="G43" s="476"/>
      <c r="H43" s="477"/>
      <c r="I43" s="477"/>
      <c r="J43" s="477"/>
      <c r="K43" s="478"/>
      <c r="L43" s="480"/>
      <c r="M43" s="488"/>
      <c r="N43" s="489"/>
      <c r="O43" s="476"/>
      <c r="P43" s="477"/>
      <c r="Q43" s="477"/>
      <c r="R43" s="478"/>
      <c r="S43" s="476"/>
      <c r="T43" s="477"/>
      <c r="U43" s="477"/>
      <c r="V43" s="478"/>
      <c r="W43" s="476"/>
      <c r="X43" s="477"/>
      <c r="Y43" s="478"/>
      <c r="Z43" s="486"/>
      <c r="AA43" s="386"/>
    </row>
    <row r="44" spans="1:27" ht="10.199999999999999" customHeight="1">
      <c r="A44" s="475"/>
      <c r="B44" s="479"/>
      <c r="C44" s="275"/>
      <c r="D44" s="275"/>
      <c r="E44" s="275"/>
      <c r="F44" s="276"/>
      <c r="G44" s="479"/>
      <c r="H44" s="275"/>
      <c r="I44" s="275"/>
      <c r="J44" s="275"/>
      <c r="K44" s="276"/>
      <c r="L44" s="490"/>
      <c r="M44" s="491"/>
      <c r="N44" s="492"/>
      <c r="O44" s="479"/>
      <c r="P44" s="275"/>
      <c r="Q44" s="275"/>
      <c r="R44" s="276"/>
      <c r="S44" s="479"/>
      <c r="T44" s="275"/>
      <c r="U44" s="275"/>
      <c r="V44" s="276"/>
      <c r="W44" s="479"/>
      <c r="X44" s="275"/>
      <c r="Y44" s="276"/>
      <c r="Z44" s="487"/>
      <c r="AA44" s="386"/>
    </row>
    <row r="45" spans="1:27" ht="10.199999999999999" customHeight="1">
      <c r="A45" s="474">
        <v>94</v>
      </c>
      <c r="B45" s="476"/>
      <c r="C45" s="477"/>
      <c r="D45" s="477"/>
      <c r="E45" s="477"/>
      <c r="F45" s="478"/>
      <c r="G45" s="476"/>
      <c r="H45" s="477"/>
      <c r="I45" s="477"/>
      <c r="J45" s="477"/>
      <c r="K45" s="478"/>
      <c r="L45" s="480"/>
      <c r="M45" s="488"/>
      <c r="N45" s="489"/>
      <c r="O45" s="476"/>
      <c r="P45" s="477"/>
      <c r="Q45" s="477"/>
      <c r="R45" s="478"/>
      <c r="S45" s="476"/>
      <c r="T45" s="477"/>
      <c r="U45" s="477"/>
      <c r="V45" s="478"/>
      <c r="W45" s="476"/>
      <c r="X45" s="477"/>
      <c r="Y45" s="478"/>
      <c r="Z45" s="486"/>
      <c r="AA45" s="386"/>
    </row>
    <row r="46" spans="1:27" ht="10.199999999999999" customHeight="1">
      <c r="A46" s="475"/>
      <c r="B46" s="479"/>
      <c r="C46" s="275"/>
      <c r="D46" s="275"/>
      <c r="E46" s="275"/>
      <c r="F46" s="276"/>
      <c r="G46" s="479"/>
      <c r="H46" s="275"/>
      <c r="I46" s="275"/>
      <c r="J46" s="275"/>
      <c r="K46" s="276"/>
      <c r="L46" s="490"/>
      <c r="M46" s="491"/>
      <c r="N46" s="492"/>
      <c r="O46" s="479"/>
      <c r="P46" s="275"/>
      <c r="Q46" s="275"/>
      <c r="R46" s="276"/>
      <c r="S46" s="479"/>
      <c r="T46" s="275"/>
      <c r="U46" s="275"/>
      <c r="V46" s="276"/>
      <c r="W46" s="479"/>
      <c r="X46" s="275"/>
      <c r="Y46" s="276"/>
      <c r="Z46" s="487"/>
      <c r="AA46" s="386"/>
    </row>
    <row r="47" spans="1:27" ht="10.199999999999999" customHeight="1">
      <c r="A47" s="474">
        <v>95</v>
      </c>
      <c r="B47" s="476"/>
      <c r="C47" s="477"/>
      <c r="D47" s="477"/>
      <c r="E47" s="477"/>
      <c r="F47" s="478"/>
      <c r="G47" s="476"/>
      <c r="H47" s="477"/>
      <c r="I47" s="477"/>
      <c r="J47" s="477"/>
      <c r="K47" s="478"/>
      <c r="L47" s="480"/>
      <c r="M47" s="488"/>
      <c r="N47" s="489"/>
      <c r="O47" s="476"/>
      <c r="P47" s="477"/>
      <c r="Q47" s="477"/>
      <c r="R47" s="478"/>
      <c r="S47" s="476"/>
      <c r="T47" s="477"/>
      <c r="U47" s="477"/>
      <c r="V47" s="478"/>
      <c r="W47" s="476"/>
      <c r="X47" s="477"/>
      <c r="Y47" s="478"/>
      <c r="Z47" s="486"/>
      <c r="AA47" s="386"/>
    </row>
    <row r="48" spans="1:27" ht="10.199999999999999" customHeight="1">
      <c r="A48" s="475"/>
      <c r="B48" s="479"/>
      <c r="C48" s="275"/>
      <c r="D48" s="275"/>
      <c r="E48" s="275"/>
      <c r="F48" s="276"/>
      <c r="G48" s="479"/>
      <c r="H48" s="275"/>
      <c r="I48" s="275"/>
      <c r="J48" s="275"/>
      <c r="K48" s="276"/>
      <c r="L48" s="490"/>
      <c r="M48" s="491"/>
      <c r="N48" s="492"/>
      <c r="O48" s="479"/>
      <c r="P48" s="275"/>
      <c r="Q48" s="275"/>
      <c r="R48" s="276"/>
      <c r="S48" s="479"/>
      <c r="T48" s="275"/>
      <c r="U48" s="275"/>
      <c r="V48" s="276"/>
      <c r="W48" s="479"/>
      <c r="X48" s="275"/>
      <c r="Y48" s="276"/>
      <c r="Z48" s="487"/>
      <c r="AA48" s="386"/>
    </row>
    <row r="49" spans="1:27" ht="10.199999999999999" customHeight="1">
      <c r="A49" s="474">
        <v>96</v>
      </c>
      <c r="B49" s="476"/>
      <c r="C49" s="477"/>
      <c r="D49" s="477"/>
      <c r="E49" s="477"/>
      <c r="F49" s="478"/>
      <c r="G49" s="476"/>
      <c r="H49" s="477"/>
      <c r="I49" s="477"/>
      <c r="J49" s="477"/>
      <c r="K49" s="478"/>
      <c r="L49" s="480"/>
      <c r="M49" s="488"/>
      <c r="N49" s="489"/>
      <c r="O49" s="476"/>
      <c r="P49" s="477"/>
      <c r="Q49" s="477"/>
      <c r="R49" s="478"/>
      <c r="S49" s="476"/>
      <c r="T49" s="477"/>
      <c r="U49" s="477"/>
      <c r="V49" s="478"/>
      <c r="W49" s="476"/>
      <c r="X49" s="477"/>
      <c r="Y49" s="478"/>
      <c r="Z49" s="486"/>
      <c r="AA49" s="386"/>
    </row>
    <row r="50" spans="1:27" ht="10.199999999999999" customHeight="1">
      <c r="A50" s="475"/>
      <c r="B50" s="479"/>
      <c r="C50" s="275"/>
      <c r="D50" s="275"/>
      <c r="E50" s="275"/>
      <c r="F50" s="276"/>
      <c r="G50" s="479"/>
      <c r="H50" s="275"/>
      <c r="I50" s="275"/>
      <c r="J50" s="275"/>
      <c r="K50" s="276"/>
      <c r="L50" s="490"/>
      <c r="M50" s="491"/>
      <c r="N50" s="492"/>
      <c r="O50" s="479"/>
      <c r="P50" s="275"/>
      <c r="Q50" s="275"/>
      <c r="R50" s="276"/>
      <c r="S50" s="479"/>
      <c r="T50" s="275"/>
      <c r="U50" s="275"/>
      <c r="V50" s="276"/>
      <c r="W50" s="479"/>
      <c r="X50" s="275"/>
      <c r="Y50" s="276"/>
      <c r="Z50" s="487"/>
      <c r="AA50" s="386"/>
    </row>
    <row r="51" spans="1:27" ht="10.199999999999999" customHeight="1">
      <c r="A51" s="474">
        <v>97</v>
      </c>
      <c r="B51" s="476"/>
      <c r="C51" s="477"/>
      <c r="D51" s="477"/>
      <c r="E51" s="477"/>
      <c r="F51" s="478"/>
      <c r="G51" s="476"/>
      <c r="H51" s="477"/>
      <c r="I51" s="477"/>
      <c r="J51" s="477"/>
      <c r="K51" s="478"/>
      <c r="L51" s="480"/>
      <c r="M51" s="488"/>
      <c r="N51" s="489"/>
      <c r="O51" s="476"/>
      <c r="P51" s="477"/>
      <c r="Q51" s="477"/>
      <c r="R51" s="478"/>
      <c r="S51" s="476"/>
      <c r="T51" s="477"/>
      <c r="U51" s="477"/>
      <c r="V51" s="478"/>
      <c r="W51" s="476"/>
      <c r="X51" s="477"/>
      <c r="Y51" s="478"/>
      <c r="Z51" s="486"/>
      <c r="AA51" s="386"/>
    </row>
    <row r="52" spans="1:27" ht="10.199999999999999" customHeight="1">
      <c r="A52" s="475"/>
      <c r="B52" s="479"/>
      <c r="C52" s="275"/>
      <c r="D52" s="275"/>
      <c r="E52" s="275"/>
      <c r="F52" s="276"/>
      <c r="G52" s="479"/>
      <c r="H52" s="275"/>
      <c r="I52" s="275"/>
      <c r="J52" s="275"/>
      <c r="K52" s="276"/>
      <c r="L52" s="490"/>
      <c r="M52" s="491"/>
      <c r="N52" s="492"/>
      <c r="O52" s="479"/>
      <c r="P52" s="275"/>
      <c r="Q52" s="275"/>
      <c r="R52" s="276"/>
      <c r="S52" s="479"/>
      <c r="T52" s="275"/>
      <c r="U52" s="275"/>
      <c r="V52" s="276"/>
      <c r="W52" s="479"/>
      <c r="X52" s="275"/>
      <c r="Y52" s="276"/>
      <c r="Z52" s="487"/>
      <c r="AA52" s="386"/>
    </row>
    <row r="53" spans="1:27" ht="10.199999999999999" customHeight="1">
      <c r="A53" s="474">
        <v>98</v>
      </c>
      <c r="B53" s="476"/>
      <c r="C53" s="477"/>
      <c r="D53" s="477"/>
      <c r="E53" s="477"/>
      <c r="F53" s="478"/>
      <c r="G53" s="476"/>
      <c r="H53" s="477"/>
      <c r="I53" s="477"/>
      <c r="J53" s="477"/>
      <c r="K53" s="478"/>
      <c r="L53" s="480"/>
      <c r="M53" s="488"/>
      <c r="N53" s="489"/>
      <c r="O53" s="476"/>
      <c r="P53" s="477"/>
      <c r="Q53" s="477"/>
      <c r="R53" s="478"/>
      <c r="S53" s="476"/>
      <c r="T53" s="477"/>
      <c r="U53" s="477"/>
      <c r="V53" s="478"/>
      <c r="W53" s="476"/>
      <c r="X53" s="477"/>
      <c r="Y53" s="478"/>
      <c r="Z53" s="486"/>
      <c r="AA53" s="386"/>
    </row>
    <row r="54" spans="1:27" ht="10.199999999999999" customHeight="1">
      <c r="A54" s="475"/>
      <c r="B54" s="479"/>
      <c r="C54" s="275"/>
      <c r="D54" s="275"/>
      <c r="E54" s="275"/>
      <c r="F54" s="276"/>
      <c r="G54" s="479"/>
      <c r="H54" s="275"/>
      <c r="I54" s="275"/>
      <c r="J54" s="275"/>
      <c r="K54" s="276"/>
      <c r="L54" s="490"/>
      <c r="M54" s="491"/>
      <c r="N54" s="492"/>
      <c r="O54" s="479"/>
      <c r="P54" s="275"/>
      <c r="Q54" s="275"/>
      <c r="R54" s="276"/>
      <c r="S54" s="479"/>
      <c r="T54" s="275"/>
      <c r="U54" s="275"/>
      <c r="V54" s="276"/>
      <c r="W54" s="479"/>
      <c r="X54" s="275"/>
      <c r="Y54" s="276"/>
      <c r="Z54" s="487"/>
      <c r="AA54" s="386"/>
    </row>
    <row r="55" spans="1:27" ht="10.199999999999999" customHeight="1">
      <c r="A55" s="474">
        <v>99</v>
      </c>
      <c r="B55" s="476"/>
      <c r="C55" s="477"/>
      <c r="D55" s="477"/>
      <c r="E55" s="477"/>
      <c r="F55" s="478"/>
      <c r="G55" s="476"/>
      <c r="H55" s="477"/>
      <c r="I55" s="477"/>
      <c r="J55" s="477"/>
      <c r="K55" s="478"/>
      <c r="L55" s="480"/>
      <c r="M55" s="488"/>
      <c r="N55" s="489"/>
      <c r="O55" s="476"/>
      <c r="P55" s="477"/>
      <c r="Q55" s="477"/>
      <c r="R55" s="478"/>
      <c r="S55" s="476"/>
      <c r="T55" s="477"/>
      <c r="U55" s="477"/>
      <c r="V55" s="478"/>
      <c r="W55" s="476"/>
      <c r="X55" s="477"/>
      <c r="Y55" s="478"/>
      <c r="Z55" s="486"/>
      <c r="AA55" s="386"/>
    </row>
    <row r="56" spans="1:27" ht="10.199999999999999" customHeight="1">
      <c r="A56" s="475"/>
      <c r="B56" s="479"/>
      <c r="C56" s="275"/>
      <c r="D56" s="275"/>
      <c r="E56" s="275"/>
      <c r="F56" s="276"/>
      <c r="G56" s="479"/>
      <c r="H56" s="275"/>
      <c r="I56" s="275"/>
      <c r="J56" s="275"/>
      <c r="K56" s="276"/>
      <c r="L56" s="490"/>
      <c r="M56" s="491"/>
      <c r="N56" s="492"/>
      <c r="O56" s="479"/>
      <c r="P56" s="275"/>
      <c r="Q56" s="275"/>
      <c r="R56" s="276"/>
      <c r="S56" s="479"/>
      <c r="T56" s="275"/>
      <c r="U56" s="275"/>
      <c r="V56" s="276"/>
      <c r="W56" s="479"/>
      <c r="X56" s="275"/>
      <c r="Y56" s="276"/>
      <c r="Z56" s="487"/>
      <c r="AA56" s="386"/>
    </row>
    <row r="57" spans="1:27" ht="10.199999999999999" customHeight="1">
      <c r="A57" s="474">
        <v>100</v>
      </c>
      <c r="B57" s="476"/>
      <c r="C57" s="477"/>
      <c r="D57" s="477"/>
      <c r="E57" s="477"/>
      <c r="F57" s="478"/>
      <c r="G57" s="476"/>
      <c r="H57" s="477"/>
      <c r="I57" s="477"/>
      <c r="J57" s="477"/>
      <c r="K57" s="478"/>
      <c r="L57" s="480"/>
      <c r="M57" s="488"/>
      <c r="N57" s="489"/>
      <c r="O57" s="476"/>
      <c r="P57" s="477"/>
      <c r="Q57" s="477"/>
      <c r="R57" s="478"/>
      <c r="S57" s="476"/>
      <c r="T57" s="477"/>
      <c r="U57" s="477"/>
      <c r="V57" s="478"/>
      <c r="W57" s="476"/>
      <c r="X57" s="477"/>
      <c r="Y57" s="478"/>
      <c r="Z57" s="486"/>
      <c r="AA57" s="386"/>
    </row>
    <row r="58" spans="1:27" ht="10.199999999999999" customHeight="1">
      <c r="A58" s="475"/>
      <c r="B58" s="479"/>
      <c r="C58" s="275"/>
      <c r="D58" s="275"/>
      <c r="E58" s="275"/>
      <c r="F58" s="276"/>
      <c r="G58" s="479"/>
      <c r="H58" s="275"/>
      <c r="I58" s="275"/>
      <c r="J58" s="275"/>
      <c r="K58" s="276"/>
      <c r="L58" s="490"/>
      <c r="M58" s="491"/>
      <c r="N58" s="492"/>
      <c r="O58" s="479"/>
      <c r="P58" s="275"/>
      <c r="Q58" s="275"/>
      <c r="R58" s="276"/>
      <c r="S58" s="479"/>
      <c r="T58" s="275"/>
      <c r="U58" s="275"/>
      <c r="V58" s="276"/>
      <c r="W58" s="479"/>
      <c r="X58" s="275"/>
      <c r="Y58" s="276"/>
      <c r="Z58" s="487"/>
      <c r="AA58" s="386"/>
    </row>
    <row r="59" spans="1:27" ht="10.199999999999999" customHeight="1">
      <c r="A59" s="474">
        <v>101</v>
      </c>
      <c r="B59" s="476"/>
      <c r="C59" s="477"/>
      <c r="D59" s="477"/>
      <c r="E59" s="477"/>
      <c r="F59" s="478"/>
      <c r="G59" s="476"/>
      <c r="H59" s="477"/>
      <c r="I59" s="477"/>
      <c r="J59" s="477"/>
      <c r="K59" s="478"/>
      <c r="L59" s="480"/>
      <c r="M59" s="488"/>
      <c r="N59" s="489"/>
      <c r="O59" s="476"/>
      <c r="P59" s="477"/>
      <c r="Q59" s="477"/>
      <c r="R59" s="478"/>
      <c r="S59" s="476"/>
      <c r="T59" s="477"/>
      <c r="U59" s="477"/>
      <c r="V59" s="478"/>
      <c r="W59" s="476"/>
      <c r="X59" s="477"/>
      <c r="Y59" s="478"/>
      <c r="Z59" s="486"/>
      <c r="AA59" s="386"/>
    </row>
    <row r="60" spans="1:27" ht="10.199999999999999" customHeight="1">
      <c r="A60" s="475"/>
      <c r="B60" s="479"/>
      <c r="C60" s="275"/>
      <c r="D60" s="275"/>
      <c r="E60" s="275"/>
      <c r="F60" s="276"/>
      <c r="G60" s="479"/>
      <c r="H60" s="275"/>
      <c r="I60" s="275"/>
      <c r="J60" s="275"/>
      <c r="K60" s="276"/>
      <c r="L60" s="490"/>
      <c r="M60" s="491"/>
      <c r="N60" s="492"/>
      <c r="O60" s="479"/>
      <c r="P60" s="275"/>
      <c r="Q60" s="275"/>
      <c r="R60" s="276"/>
      <c r="S60" s="479"/>
      <c r="T60" s="275"/>
      <c r="U60" s="275"/>
      <c r="V60" s="276"/>
      <c r="W60" s="479"/>
      <c r="X60" s="275"/>
      <c r="Y60" s="276"/>
      <c r="Z60" s="487"/>
      <c r="AA60" s="386"/>
    </row>
    <row r="61" spans="1:27" ht="10.199999999999999" customHeight="1">
      <c r="A61" s="474">
        <v>102</v>
      </c>
      <c r="B61" s="476"/>
      <c r="C61" s="477"/>
      <c r="D61" s="477"/>
      <c r="E61" s="477"/>
      <c r="F61" s="478"/>
      <c r="G61" s="476"/>
      <c r="H61" s="477"/>
      <c r="I61" s="477"/>
      <c r="J61" s="477"/>
      <c r="K61" s="478"/>
      <c r="L61" s="480"/>
      <c r="M61" s="488"/>
      <c r="N61" s="489"/>
      <c r="O61" s="476"/>
      <c r="P61" s="477"/>
      <c r="Q61" s="477"/>
      <c r="R61" s="478"/>
      <c r="S61" s="476"/>
      <c r="T61" s="477"/>
      <c r="U61" s="477"/>
      <c r="V61" s="478"/>
      <c r="W61" s="476"/>
      <c r="X61" s="477"/>
      <c r="Y61" s="478"/>
      <c r="Z61" s="486"/>
      <c r="AA61" s="386"/>
    </row>
    <row r="62" spans="1:27" ht="10.199999999999999" customHeight="1">
      <c r="A62" s="475"/>
      <c r="B62" s="479"/>
      <c r="C62" s="275"/>
      <c r="D62" s="275"/>
      <c r="E62" s="275"/>
      <c r="F62" s="276"/>
      <c r="G62" s="479"/>
      <c r="H62" s="275"/>
      <c r="I62" s="275"/>
      <c r="J62" s="275"/>
      <c r="K62" s="276"/>
      <c r="L62" s="490"/>
      <c r="M62" s="491"/>
      <c r="N62" s="492"/>
      <c r="O62" s="479"/>
      <c r="P62" s="275"/>
      <c r="Q62" s="275"/>
      <c r="R62" s="276"/>
      <c r="S62" s="479"/>
      <c r="T62" s="275"/>
      <c r="U62" s="275"/>
      <c r="V62" s="276"/>
      <c r="W62" s="479"/>
      <c r="X62" s="275"/>
      <c r="Y62" s="276"/>
      <c r="Z62" s="487"/>
      <c r="AA62" s="386"/>
    </row>
    <row r="63" spans="1:27" ht="10.199999999999999" customHeight="1">
      <c r="A63" s="474">
        <v>103</v>
      </c>
      <c r="B63" s="476"/>
      <c r="C63" s="548"/>
      <c r="D63" s="548"/>
      <c r="E63" s="548"/>
      <c r="F63" s="549"/>
      <c r="G63" s="476"/>
      <c r="H63" s="477"/>
      <c r="I63" s="477"/>
      <c r="J63" s="477"/>
      <c r="K63" s="478"/>
      <c r="L63" s="480"/>
      <c r="M63" s="488"/>
      <c r="N63" s="489"/>
      <c r="O63" s="476"/>
      <c r="P63" s="477"/>
      <c r="Q63" s="477"/>
      <c r="R63" s="478"/>
      <c r="S63" s="476"/>
      <c r="T63" s="477"/>
      <c r="U63" s="477"/>
      <c r="V63" s="478"/>
      <c r="W63" s="476"/>
      <c r="X63" s="477"/>
      <c r="Y63" s="478"/>
      <c r="Z63" s="486"/>
      <c r="AA63" s="386"/>
    </row>
    <row r="64" spans="1:27" ht="10.199999999999999" customHeight="1">
      <c r="A64" s="475"/>
      <c r="B64" s="550"/>
      <c r="C64" s="551"/>
      <c r="D64" s="551"/>
      <c r="E64" s="551"/>
      <c r="F64" s="552"/>
      <c r="G64" s="479"/>
      <c r="H64" s="275"/>
      <c r="I64" s="275"/>
      <c r="J64" s="275"/>
      <c r="K64" s="276"/>
      <c r="L64" s="490"/>
      <c r="M64" s="491"/>
      <c r="N64" s="492"/>
      <c r="O64" s="479"/>
      <c r="P64" s="275"/>
      <c r="Q64" s="275"/>
      <c r="R64" s="276"/>
      <c r="S64" s="479"/>
      <c r="T64" s="275"/>
      <c r="U64" s="275"/>
      <c r="V64" s="276"/>
      <c r="W64" s="479"/>
      <c r="X64" s="275"/>
      <c r="Y64" s="276"/>
      <c r="Z64" s="487"/>
      <c r="AA64" s="386"/>
    </row>
    <row r="65" spans="1:27" ht="10.199999999999999" customHeight="1">
      <c r="A65" s="474">
        <v>104</v>
      </c>
      <c r="B65" s="476"/>
      <c r="C65" s="548"/>
      <c r="D65" s="548"/>
      <c r="E65" s="548"/>
      <c r="F65" s="549"/>
      <c r="G65" s="476"/>
      <c r="H65" s="477"/>
      <c r="I65" s="477"/>
      <c r="J65" s="477"/>
      <c r="K65" s="478"/>
      <c r="L65" s="480"/>
      <c r="M65" s="488"/>
      <c r="N65" s="489"/>
      <c r="O65" s="476"/>
      <c r="P65" s="477"/>
      <c r="Q65" s="477"/>
      <c r="R65" s="478"/>
      <c r="S65" s="476"/>
      <c r="T65" s="477"/>
      <c r="U65" s="477"/>
      <c r="V65" s="478"/>
      <c r="W65" s="476"/>
      <c r="X65" s="477"/>
      <c r="Y65" s="478"/>
      <c r="Z65" s="486"/>
      <c r="AA65" s="386"/>
    </row>
    <row r="66" spans="1:27" ht="10.199999999999999" customHeight="1">
      <c r="A66" s="475"/>
      <c r="B66" s="550"/>
      <c r="C66" s="551"/>
      <c r="D66" s="551"/>
      <c r="E66" s="551"/>
      <c r="F66" s="552"/>
      <c r="G66" s="479"/>
      <c r="H66" s="275"/>
      <c r="I66" s="275"/>
      <c r="J66" s="275"/>
      <c r="K66" s="276"/>
      <c r="L66" s="490"/>
      <c r="M66" s="491"/>
      <c r="N66" s="492"/>
      <c r="O66" s="479"/>
      <c r="P66" s="275"/>
      <c r="Q66" s="275"/>
      <c r="R66" s="276"/>
      <c r="S66" s="479"/>
      <c r="T66" s="275"/>
      <c r="U66" s="275"/>
      <c r="V66" s="276"/>
      <c r="W66" s="479"/>
      <c r="X66" s="275"/>
      <c r="Y66" s="276"/>
      <c r="Z66" s="487"/>
      <c r="AA66" s="386"/>
    </row>
    <row r="67" spans="1:27" ht="10.199999999999999" customHeight="1">
      <c r="A67" s="474">
        <v>105</v>
      </c>
      <c r="B67" s="476"/>
      <c r="C67" s="477"/>
      <c r="D67" s="477"/>
      <c r="E67" s="477"/>
      <c r="F67" s="478"/>
      <c r="G67" s="476"/>
      <c r="H67" s="477"/>
      <c r="I67" s="477"/>
      <c r="J67" s="477"/>
      <c r="K67" s="478"/>
      <c r="L67" s="480"/>
      <c r="M67" s="488"/>
      <c r="N67" s="489"/>
      <c r="O67" s="476"/>
      <c r="P67" s="477"/>
      <c r="Q67" s="477"/>
      <c r="R67" s="478"/>
      <c r="S67" s="476"/>
      <c r="T67" s="477"/>
      <c r="U67" s="477"/>
      <c r="V67" s="478"/>
      <c r="W67" s="476"/>
      <c r="X67" s="477"/>
      <c r="Y67" s="478"/>
      <c r="Z67" s="486"/>
      <c r="AA67" s="386"/>
    </row>
    <row r="68" spans="1:27" ht="10.199999999999999" customHeight="1">
      <c r="A68" s="475"/>
      <c r="B68" s="479"/>
      <c r="C68" s="275"/>
      <c r="D68" s="275"/>
      <c r="E68" s="275"/>
      <c r="F68" s="276"/>
      <c r="G68" s="479"/>
      <c r="H68" s="275"/>
      <c r="I68" s="275"/>
      <c r="J68" s="275"/>
      <c r="K68" s="276"/>
      <c r="L68" s="490"/>
      <c r="M68" s="491"/>
      <c r="N68" s="492"/>
      <c r="O68" s="479"/>
      <c r="P68" s="275"/>
      <c r="Q68" s="275"/>
      <c r="R68" s="276"/>
      <c r="S68" s="479"/>
      <c r="T68" s="275"/>
      <c r="U68" s="275"/>
      <c r="V68" s="276"/>
      <c r="W68" s="479"/>
      <c r="X68" s="275"/>
      <c r="Y68" s="276"/>
      <c r="Z68" s="487"/>
      <c r="AA68" s="386"/>
    </row>
    <row r="69" spans="1:27" ht="10.199999999999999" customHeight="1">
      <c r="A69" s="474">
        <v>106</v>
      </c>
      <c r="B69" s="476"/>
      <c r="C69" s="548"/>
      <c r="D69" s="548"/>
      <c r="E69" s="548"/>
      <c r="F69" s="549"/>
      <c r="G69" s="476"/>
      <c r="H69" s="477"/>
      <c r="I69" s="477"/>
      <c r="J69" s="477"/>
      <c r="K69" s="478"/>
      <c r="L69" s="480"/>
      <c r="M69" s="488"/>
      <c r="N69" s="489"/>
      <c r="O69" s="476"/>
      <c r="P69" s="477"/>
      <c r="Q69" s="477"/>
      <c r="R69" s="478"/>
      <c r="S69" s="476"/>
      <c r="T69" s="477"/>
      <c r="U69" s="477"/>
      <c r="V69" s="478"/>
      <c r="W69" s="476"/>
      <c r="X69" s="477"/>
      <c r="Y69" s="478"/>
      <c r="Z69" s="486"/>
      <c r="AA69" s="386"/>
    </row>
    <row r="70" spans="1:27" ht="10.199999999999999" customHeight="1">
      <c r="A70" s="475"/>
      <c r="B70" s="550"/>
      <c r="C70" s="551"/>
      <c r="D70" s="551"/>
      <c r="E70" s="551"/>
      <c r="F70" s="552"/>
      <c r="G70" s="479"/>
      <c r="H70" s="275"/>
      <c r="I70" s="275"/>
      <c r="J70" s="275"/>
      <c r="K70" s="276"/>
      <c r="L70" s="490"/>
      <c r="M70" s="491"/>
      <c r="N70" s="492"/>
      <c r="O70" s="479"/>
      <c r="P70" s="275"/>
      <c r="Q70" s="275"/>
      <c r="R70" s="276"/>
      <c r="S70" s="479"/>
      <c r="T70" s="275"/>
      <c r="U70" s="275"/>
      <c r="V70" s="276"/>
      <c r="W70" s="479"/>
      <c r="X70" s="275"/>
      <c r="Y70" s="276"/>
      <c r="Z70" s="487"/>
      <c r="AA70" s="386"/>
    </row>
    <row r="71" spans="1:27" ht="10.199999999999999" customHeight="1">
      <c r="A71" s="474">
        <v>107</v>
      </c>
      <c r="B71" s="476"/>
      <c r="C71" s="548"/>
      <c r="D71" s="548"/>
      <c r="E71" s="548"/>
      <c r="F71" s="549"/>
      <c r="G71" s="476"/>
      <c r="H71" s="477"/>
      <c r="I71" s="477"/>
      <c r="J71" s="477"/>
      <c r="K71" s="478"/>
      <c r="L71" s="480"/>
      <c r="M71" s="488"/>
      <c r="N71" s="489"/>
      <c r="O71" s="476"/>
      <c r="P71" s="477"/>
      <c r="Q71" s="477"/>
      <c r="R71" s="478"/>
      <c r="S71" s="476"/>
      <c r="T71" s="477"/>
      <c r="U71" s="477"/>
      <c r="V71" s="478"/>
      <c r="W71" s="476"/>
      <c r="X71" s="477"/>
      <c r="Y71" s="478"/>
      <c r="Z71" s="486"/>
      <c r="AA71" s="386"/>
    </row>
    <row r="72" spans="1:27" ht="10.199999999999999" customHeight="1">
      <c r="A72" s="475"/>
      <c r="B72" s="550"/>
      <c r="C72" s="551"/>
      <c r="D72" s="551"/>
      <c r="E72" s="551"/>
      <c r="F72" s="552"/>
      <c r="G72" s="479"/>
      <c r="H72" s="275"/>
      <c r="I72" s="275"/>
      <c r="J72" s="275"/>
      <c r="K72" s="276"/>
      <c r="L72" s="490"/>
      <c r="M72" s="491"/>
      <c r="N72" s="492"/>
      <c r="O72" s="479"/>
      <c r="P72" s="275"/>
      <c r="Q72" s="275"/>
      <c r="R72" s="276"/>
      <c r="S72" s="479"/>
      <c r="T72" s="275"/>
      <c r="U72" s="275"/>
      <c r="V72" s="276"/>
      <c r="W72" s="479"/>
      <c r="X72" s="275"/>
      <c r="Y72" s="276"/>
      <c r="Z72" s="487"/>
      <c r="AA72" s="386"/>
    </row>
    <row r="73" spans="1:27" ht="10.199999999999999" customHeight="1">
      <c r="A73" s="474">
        <v>108</v>
      </c>
      <c r="B73" s="476"/>
      <c r="C73" s="477"/>
      <c r="D73" s="477"/>
      <c r="E73" s="477"/>
      <c r="F73" s="478"/>
      <c r="G73" s="476"/>
      <c r="H73" s="477"/>
      <c r="I73" s="477"/>
      <c r="J73" s="477"/>
      <c r="K73" s="478"/>
      <c r="L73" s="480"/>
      <c r="M73" s="481"/>
      <c r="N73" s="482"/>
      <c r="O73" s="476"/>
      <c r="P73" s="477"/>
      <c r="Q73" s="477"/>
      <c r="R73" s="478"/>
      <c r="S73" s="476"/>
      <c r="T73" s="477"/>
      <c r="U73" s="477"/>
      <c r="V73" s="478"/>
      <c r="W73" s="476"/>
      <c r="X73" s="477"/>
      <c r="Y73" s="478"/>
      <c r="Z73" s="486"/>
      <c r="AA73" s="386"/>
    </row>
    <row r="74" spans="1:27" ht="10.199999999999999" customHeight="1">
      <c r="A74" s="475"/>
      <c r="B74" s="479"/>
      <c r="C74" s="275"/>
      <c r="D74" s="275"/>
      <c r="E74" s="275"/>
      <c r="F74" s="276"/>
      <c r="G74" s="479"/>
      <c r="H74" s="275"/>
      <c r="I74" s="275"/>
      <c r="J74" s="275"/>
      <c r="K74" s="276"/>
      <c r="L74" s="483"/>
      <c r="M74" s="484"/>
      <c r="N74" s="485"/>
      <c r="O74" s="479"/>
      <c r="P74" s="275"/>
      <c r="Q74" s="275"/>
      <c r="R74" s="276"/>
      <c r="S74" s="479"/>
      <c r="T74" s="275"/>
      <c r="U74" s="275"/>
      <c r="V74" s="276"/>
      <c r="W74" s="479"/>
      <c r="X74" s="275"/>
      <c r="Y74" s="276"/>
      <c r="Z74" s="487"/>
      <c r="AA74" s="386"/>
    </row>
    <row r="75" spans="1:27" ht="10.199999999999999" customHeight="1">
      <c r="A75" s="474">
        <v>109</v>
      </c>
      <c r="B75" s="476"/>
      <c r="C75" s="548"/>
      <c r="D75" s="548"/>
      <c r="E75" s="548"/>
      <c r="F75" s="549"/>
      <c r="G75" s="476"/>
      <c r="H75" s="477"/>
      <c r="I75" s="477"/>
      <c r="J75" s="477"/>
      <c r="K75" s="478"/>
      <c r="L75" s="480"/>
      <c r="M75" s="488"/>
      <c r="N75" s="489"/>
      <c r="O75" s="476"/>
      <c r="P75" s="477"/>
      <c r="Q75" s="477"/>
      <c r="R75" s="478"/>
      <c r="S75" s="476"/>
      <c r="T75" s="477"/>
      <c r="U75" s="477"/>
      <c r="V75" s="478"/>
      <c r="W75" s="476"/>
      <c r="X75" s="477"/>
      <c r="Y75" s="478"/>
      <c r="Z75" s="486"/>
      <c r="AA75" s="386"/>
    </row>
    <row r="76" spans="1:27" ht="10.199999999999999" customHeight="1">
      <c r="A76" s="475"/>
      <c r="B76" s="550"/>
      <c r="C76" s="551"/>
      <c r="D76" s="551"/>
      <c r="E76" s="551"/>
      <c r="F76" s="552"/>
      <c r="G76" s="479"/>
      <c r="H76" s="275"/>
      <c r="I76" s="275"/>
      <c r="J76" s="275"/>
      <c r="K76" s="276"/>
      <c r="L76" s="490"/>
      <c r="M76" s="491"/>
      <c r="N76" s="492"/>
      <c r="O76" s="479"/>
      <c r="P76" s="275"/>
      <c r="Q76" s="275"/>
      <c r="R76" s="276"/>
      <c r="S76" s="479"/>
      <c r="T76" s="275"/>
      <c r="U76" s="275"/>
      <c r="V76" s="276"/>
      <c r="W76" s="479"/>
      <c r="X76" s="275"/>
      <c r="Y76" s="276"/>
      <c r="Z76" s="487"/>
      <c r="AA76" s="386"/>
    </row>
    <row r="77" spans="1:27" ht="10.199999999999999" customHeight="1">
      <c r="A77" s="474">
        <v>110</v>
      </c>
      <c r="B77" s="476"/>
      <c r="C77" s="548"/>
      <c r="D77" s="548"/>
      <c r="E77" s="548"/>
      <c r="F77" s="549"/>
      <c r="G77" s="476"/>
      <c r="H77" s="477"/>
      <c r="I77" s="477"/>
      <c r="J77" s="477"/>
      <c r="K77" s="478"/>
      <c r="L77" s="480"/>
      <c r="M77" s="488"/>
      <c r="N77" s="489"/>
      <c r="O77" s="476"/>
      <c r="P77" s="477"/>
      <c r="Q77" s="477"/>
      <c r="R77" s="478"/>
      <c r="S77" s="476"/>
      <c r="T77" s="477"/>
      <c r="U77" s="477"/>
      <c r="V77" s="478"/>
      <c r="W77" s="476"/>
      <c r="X77" s="477"/>
      <c r="Y77" s="478"/>
      <c r="Z77" s="486"/>
      <c r="AA77" s="386"/>
    </row>
    <row r="78" spans="1:27" ht="9.6" customHeight="1">
      <c r="A78" s="475"/>
      <c r="B78" s="550"/>
      <c r="C78" s="551"/>
      <c r="D78" s="551"/>
      <c r="E78" s="551"/>
      <c r="F78" s="552"/>
      <c r="G78" s="479"/>
      <c r="H78" s="275"/>
      <c r="I78" s="275"/>
      <c r="J78" s="275"/>
      <c r="K78" s="276"/>
      <c r="L78" s="490"/>
      <c r="M78" s="491"/>
      <c r="N78" s="492"/>
      <c r="O78" s="479"/>
      <c r="P78" s="275"/>
      <c r="Q78" s="275"/>
      <c r="R78" s="276"/>
      <c r="S78" s="479"/>
      <c r="T78" s="275"/>
      <c r="U78" s="275"/>
      <c r="V78" s="276"/>
      <c r="W78" s="479"/>
      <c r="X78" s="275"/>
      <c r="Y78" s="276"/>
      <c r="Z78" s="487"/>
      <c r="AA78" s="386"/>
    </row>
    <row r="79" spans="1:27" ht="10.199999999999999" customHeight="1">
      <c r="A79" s="474">
        <v>111</v>
      </c>
      <c r="B79" s="476"/>
      <c r="C79" s="477"/>
      <c r="D79" s="477"/>
      <c r="E79" s="477"/>
      <c r="F79" s="478"/>
      <c r="G79" s="476"/>
      <c r="H79" s="477"/>
      <c r="I79" s="477"/>
      <c r="J79" s="477"/>
      <c r="K79" s="478"/>
      <c r="L79" s="480"/>
      <c r="M79" s="488"/>
      <c r="N79" s="489"/>
      <c r="O79" s="476"/>
      <c r="P79" s="477"/>
      <c r="Q79" s="477"/>
      <c r="R79" s="478"/>
      <c r="S79" s="476"/>
      <c r="T79" s="477"/>
      <c r="U79" s="477"/>
      <c r="V79" s="478"/>
      <c r="W79" s="476"/>
      <c r="X79" s="477"/>
      <c r="Y79" s="478"/>
      <c r="Z79" s="486"/>
      <c r="AA79" s="386"/>
    </row>
    <row r="80" spans="1:27" ht="10.199999999999999" customHeight="1">
      <c r="A80" s="475"/>
      <c r="B80" s="479"/>
      <c r="C80" s="275"/>
      <c r="D80" s="275"/>
      <c r="E80" s="275"/>
      <c r="F80" s="276"/>
      <c r="G80" s="479"/>
      <c r="H80" s="275"/>
      <c r="I80" s="275"/>
      <c r="J80" s="275"/>
      <c r="K80" s="276"/>
      <c r="L80" s="490"/>
      <c r="M80" s="491"/>
      <c r="N80" s="492"/>
      <c r="O80" s="479"/>
      <c r="P80" s="275"/>
      <c r="Q80" s="275"/>
      <c r="R80" s="276"/>
      <c r="S80" s="479"/>
      <c r="T80" s="275"/>
      <c r="U80" s="275"/>
      <c r="V80" s="276"/>
      <c r="W80" s="479"/>
      <c r="X80" s="275"/>
      <c r="Y80" s="276"/>
      <c r="Z80" s="487"/>
      <c r="AA80" s="386"/>
    </row>
    <row r="81" spans="1:27" ht="10.199999999999999" customHeight="1">
      <c r="A81" s="474">
        <v>112</v>
      </c>
      <c r="B81" s="476"/>
      <c r="C81" s="548"/>
      <c r="D81" s="548"/>
      <c r="E81" s="548"/>
      <c r="F81" s="549"/>
      <c r="G81" s="476"/>
      <c r="H81" s="477"/>
      <c r="I81" s="477"/>
      <c r="J81" s="477"/>
      <c r="K81" s="478"/>
      <c r="L81" s="480"/>
      <c r="M81" s="488"/>
      <c r="N81" s="489"/>
      <c r="O81" s="476"/>
      <c r="P81" s="477"/>
      <c r="Q81" s="477"/>
      <c r="R81" s="478"/>
      <c r="S81" s="476"/>
      <c r="T81" s="477"/>
      <c r="U81" s="477"/>
      <c r="V81" s="478"/>
      <c r="W81" s="476"/>
      <c r="X81" s="477"/>
      <c r="Y81" s="478"/>
      <c r="Z81" s="486"/>
      <c r="AA81" s="386"/>
    </row>
    <row r="82" spans="1:27" ht="10.199999999999999" customHeight="1">
      <c r="A82" s="475"/>
      <c r="B82" s="550"/>
      <c r="C82" s="551"/>
      <c r="D82" s="551"/>
      <c r="E82" s="551"/>
      <c r="F82" s="552"/>
      <c r="G82" s="479"/>
      <c r="H82" s="275"/>
      <c r="I82" s="275"/>
      <c r="J82" s="275"/>
      <c r="K82" s="276"/>
      <c r="L82" s="490"/>
      <c r="M82" s="491"/>
      <c r="N82" s="492"/>
      <c r="O82" s="479"/>
      <c r="P82" s="275"/>
      <c r="Q82" s="275"/>
      <c r="R82" s="276"/>
      <c r="S82" s="479"/>
      <c r="T82" s="275"/>
      <c r="U82" s="275"/>
      <c r="V82" s="276"/>
      <c r="W82" s="479"/>
      <c r="X82" s="275"/>
      <c r="Y82" s="276"/>
      <c r="Z82" s="487"/>
      <c r="AA82" s="386"/>
    </row>
    <row r="83" spans="1:27" ht="10.199999999999999" customHeight="1">
      <c r="A83" s="474">
        <v>113</v>
      </c>
      <c r="B83" s="476"/>
      <c r="C83" s="548"/>
      <c r="D83" s="548"/>
      <c r="E83" s="548"/>
      <c r="F83" s="549"/>
      <c r="G83" s="476"/>
      <c r="H83" s="477"/>
      <c r="I83" s="477"/>
      <c r="J83" s="477"/>
      <c r="K83" s="478"/>
      <c r="L83" s="480"/>
      <c r="M83" s="488"/>
      <c r="N83" s="489"/>
      <c r="O83" s="476"/>
      <c r="P83" s="477"/>
      <c r="Q83" s="477"/>
      <c r="R83" s="478"/>
      <c r="S83" s="476"/>
      <c r="T83" s="477"/>
      <c r="U83" s="477"/>
      <c r="V83" s="478"/>
      <c r="W83" s="476"/>
      <c r="X83" s="477"/>
      <c r="Y83" s="478"/>
      <c r="Z83" s="486"/>
      <c r="AA83" s="386"/>
    </row>
    <row r="84" spans="1:27" ht="10.199999999999999" customHeight="1">
      <c r="A84" s="475"/>
      <c r="B84" s="550"/>
      <c r="C84" s="551"/>
      <c r="D84" s="551"/>
      <c r="E84" s="551"/>
      <c r="F84" s="552"/>
      <c r="G84" s="479"/>
      <c r="H84" s="275"/>
      <c r="I84" s="275"/>
      <c r="J84" s="275"/>
      <c r="K84" s="276"/>
      <c r="L84" s="490"/>
      <c r="M84" s="491"/>
      <c r="N84" s="492"/>
      <c r="O84" s="479"/>
      <c r="P84" s="275"/>
      <c r="Q84" s="275"/>
      <c r="R84" s="276"/>
      <c r="S84" s="479"/>
      <c r="T84" s="275"/>
      <c r="U84" s="275"/>
      <c r="V84" s="276"/>
      <c r="W84" s="479"/>
      <c r="X84" s="275"/>
      <c r="Y84" s="276"/>
      <c r="Z84" s="487"/>
      <c r="AA84" s="386"/>
    </row>
    <row r="85" spans="1:27" ht="10.199999999999999" customHeight="1">
      <c r="A85" s="474">
        <v>114</v>
      </c>
      <c r="B85" s="476"/>
      <c r="C85" s="477"/>
      <c r="D85" s="477"/>
      <c r="E85" s="477"/>
      <c r="F85" s="478"/>
      <c r="G85" s="476"/>
      <c r="H85" s="477"/>
      <c r="I85" s="477"/>
      <c r="J85" s="477"/>
      <c r="K85" s="478"/>
      <c r="L85" s="480"/>
      <c r="M85" s="481"/>
      <c r="N85" s="482"/>
      <c r="O85" s="476"/>
      <c r="P85" s="477"/>
      <c r="Q85" s="477"/>
      <c r="R85" s="478"/>
      <c r="S85" s="476"/>
      <c r="T85" s="477"/>
      <c r="U85" s="477"/>
      <c r="V85" s="478"/>
      <c r="W85" s="476"/>
      <c r="X85" s="477"/>
      <c r="Y85" s="478"/>
      <c r="Z85" s="486"/>
      <c r="AA85" s="386"/>
    </row>
    <row r="86" spans="1:27" ht="10.199999999999999" customHeight="1">
      <c r="A86" s="475"/>
      <c r="B86" s="479"/>
      <c r="C86" s="275"/>
      <c r="D86" s="275"/>
      <c r="E86" s="275"/>
      <c r="F86" s="276"/>
      <c r="G86" s="479"/>
      <c r="H86" s="275"/>
      <c r="I86" s="275"/>
      <c r="J86" s="275"/>
      <c r="K86" s="276"/>
      <c r="L86" s="483"/>
      <c r="M86" s="484"/>
      <c r="N86" s="485"/>
      <c r="O86" s="479"/>
      <c r="P86" s="275"/>
      <c r="Q86" s="275"/>
      <c r="R86" s="276"/>
      <c r="S86" s="479"/>
      <c r="T86" s="275"/>
      <c r="U86" s="275"/>
      <c r="V86" s="276"/>
      <c r="W86" s="479"/>
      <c r="X86" s="275"/>
      <c r="Y86" s="276"/>
      <c r="Z86" s="487"/>
      <c r="AA86" s="386"/>
    </row>
    <row r="87" spans="1:27" ht="10.199999999999999" customHeight="1">
      <c r="A87" s="474">
        <v>115</v>
      </c>
      <c r="B87" s="476"/>
      <c r="C87" s="548"/>
      <c r="D87" s="548"/>
      <c r="E87" s="548"/>
      <c r="F87" s="549"/>
      <c r="G87" s="476"/>
      <c r="H87" s="477"/>
      <c r="I87" s="477"/>
      <c r="J87" s="477"/>
      <c r="K87" s="478"/>
      <c r="L87" s="480"/>
      <c r="M87" s="488"/>
      <c r="N87" s="489"/>
      <c r="O87" s="476"/>
      <c r="P87" s="477"/>
      <c r="Q87" s="477"/>
      <c r="R87" s="478"/>
      <c r="S87" s="476"/>
      <c r="T87" s="477"/>
      <c r="U87" s="477"/>
      <c r="V87" s="478"/>
      <c r="W87" s="476"/>
      <c r="X87" s="477"/>
      <c r="Y87" s="478"/>
      <c r="Z87" s="486"/>
      <c r="AA87" s="386"/>
    </row>
    <row r="88" spans="1:27" ht="10.199999999999999" customHeight="1">
      <c r="A88" s="475"/>
      <c r="B88" s="550"/>
      <c r="C88" s="551"/>
      <c r="D88" s="551"/>
      <c r="E88" s="551"/>
      <c r="F88" s="552"/>
      <c r="G88" s="479"/>
      <c r="H88" s="275"/>
      <c r="I88" s="275"/>
      <c r="J88" s="275"/>
      <c r="K88" s="276"/>
      <c r="L88" s="490"/>
      <c r="M88" s="491"/>
      <c r="N88" s="492"/>
      <c r="O88" s="479"/>
      <c r="P88" s="275"/>
      <c r="Q88" s="275"/>
      <c r="R88" s="276"/>
      <c r="S88" s="479"/>
      <c r="T88" s="275"/>
      <c r="U88" s="275"/>
      <c r="V88" s="276"/>
      <c r="W88" s="479"/>
      <c r="X88" s="275"/>
      <c r="Y88" s="276"/>
      <c r="Z88" s="487"/>
      <c r="AA88" s="386"/>
    </row>
    <row r="89" spans="1:27" ht="10.199999999999999" customHeight="1">
      <c r="A89" s="474">
        <v>116</v>
      </c>
      <c r="B89" s="476"/>
      <c r="C89" s="548"/>
      <c r="D89" s="548"/>
      <c r="E89" s="548"/>
      <c r="F89" s="549"/>
      <c r="G89" s="476"/>
      <c r="H89" s="477"/>
      <c r="I89" s="477"/>
      <c r="J89" s="477"/>
      <c r="K89" s="478"/>
      <c r="L89" s="480"/>
      <c r="M89" s="488"/>
      <c r="N89" s="489"/>
      <c r="O89" s="476"/>
      <c r="P89" s="477"/>
      <c r="Q89" s="477"/>
      <c r="R89" s="478"/>
      <c r="S89" s="476"/>
      <c r="T89" s="477"/>
      <c r="U89" s="477"/>
      <c r="V89" s="478"/>
      <c r="W89" s="476"/>
      <c r="X89" s="477"/>
      <c r="Y89" s="478"/>
      <c r="Z89" s="486"/>
      <c r="AA89" s="386"/>
    </row>
    <row r="90" spans="1:27" ht="10.199999999999999" customHeight="1">
      <c r="A90" s="475"/>
      <c r="B90" s="550"/>
      <c r="C90" s="551"/>
      <c r="D90" s="551"/>
      <c r="E90" s="551"/>
      <c r="F90" s="552"/>
      <c r="G90" s="479"/>
      <c r="H90" s="275"/>
      <c r="I90" s="275"/>
      <c r="J90" s="275"/>
      <c r="K90" s="276"/>
      <c r="L90" s="490"/>
      <c r="M90" s="491"/>
      <c r="N90" s="492"/>
      <c r="O90" s="479"/>
      <c r="P90" s="275"/>
      <c r="Q90" s="275"/>
      <c r="R90" s="276"/>
      <c r="S90" s="479"/>
      <c r="T90" s="275"/>
      <c r="U90" s="275"/>
      <c r="V90" s="276"/>
      <c r="W90" s="479"/>
      <c r="X90" s="275"/>
      <c r="Y90" s="276"/>
      <c r="Z90" s="487"/>
      <c r="AA90" s="386"/>
    </row>
    <row r="91" spans="1:27" ht="10.199999999999999" customHeight="1">
      <c r="A91" s="474">
        <v>117</v>
      </c>
      <c r="B91" s="476"/>
      <c r="C91" s="477"/>
      <c r="D91" s="477"/>
      <c r="E91" s="477"/>
      <c r="F91" s="478"/>
      <c r="G91" s="476"/>
      <c r="H91" s="477"/>
      <c r="I91" s="477"/>
      <c r="J91" s="477"/>
      <c r="K91" s="478"/>
      <c r="L91" s="480"/>
      <c r="M91" s="488"/>
      <c r="N91" s="489"/>
      <c r="O91" s="476"/>
      <c r="P91" s="477"/>
      <c r="Q91" s="477"/>
      <c r="R91" s="478"/>
      <c r="S91" s="476"/>
      <c r="T91" s="477"/>
      <c r="U91" s="477"/>
      <c r="V91" s="478"/>
      <c r="W91" s="476"/>
      <c r="X91" s="477"/>
      <c r="Y91" s="478"/>
      <c r="Z91" s="486"/>
      <c r="AA91" s="386"/>
    </row>
    <row r="92" spans="1:27" ht="10.199999999999999" customHeight="1">
      <c r="A92" s="475"/>
      <c r="B92" s="479"/>
      <c r="C92" s="275"/>
      <c r="D92" s="275"/>
      <c r="E92" s="275"/>
      <c r="F92" s="276"/>
      <c r="G92" s="479"/>
      <c r="H92" s="275"/>
      <c r="I92" s="275"/>
      <c r="J92" s="275"/>
      <c r="K92" s="276"/>
      <c r="L92" s="490"/>
      <c r="M92" s="491"/>
      <c r="N92" s="492"/>
      <c r="O92" s="479"/>
      <c r="P92" s="275"/>
      <c r="Q92" s="275"/>
      <c r="R92" s="276"/>
      <c r="S92" s="479"/>
      <c r="T92" s="275"/>
      <c r="U92" s="275"/>
      <c r="V92" s="276"/>
      <c r="W92" s="479"/>
      <c r="X92" s="275"/>
      <c r="Y92" s="276"/>
      <c r="Z92" s="487"/>
      <c r="AA92" s="386"/>
    </row>
    <row r="93" spans="1:27" ht="10.199999999999999" customHeight="1">
      <c r="A93" s="474">
        <v>118</v>
      </c>
      <c r="B93" s="476"/>
      <c r="C93" s="548"/>
      <c r="D93" s="548"/>
      <c r="E93" s="548"/>
      <c r="F93" s="549"/>
      <c r="G93" s="476"/>
      <c r="H93" s="477"/>
      <c r="I93" s="477"/>
      <c r="J93" s="477"/>
      <c r="K93" s="478"/>
      <c r="L93" s="480"/>
      <c r="M93" s="488"/>
      <c r="N93" s="489"/>
      <c r="O93" s="476"/>
      <c r="P93" s="477"/>
      <c r="Q93" s="477"/>
      <c r="R93" s="478"/>
      <c r="S93" s="476"/>
      <c r="T93" s="477"/>
      <c r="U93" s="477"/>
      <c r="V93" s="478"/>
      <c r="W93" s="476"/>
      <c r="X93" s="477"/>
      <c r="Y93" s="478"/>
      <c r="Z93" s="486"/>
      <c r="AA93" s="386"/>
    </row>
    <row r="94" spans="1:27" ht="10.199999999999999" customHeight="1">
      <c r="A94" s="475"/>
      <c r="B94" s="550"/>
      <c r="C94" s="551"/>
      <c r="D94" s="551"/>
      <c r="E94" s="551"/>
      <c r="F94" s="552"/>
      <c r="G94" s="479"/>
      <c r="H94" s="275"/>
      <c r="I94" s="275"/>
      <c r="J94" s="275"/>
      <c r="K94" s="276"/>
      <c r="L94" s="490"/>
      <c r="M94" s="491"/>
      <c r="N94" s="492"/>
      <c r="O94" s="479"/>
      <c r="P94" s="275"/>
      <c r="Q94" s="275"/>
      <c r="R94" s="276"/>
      <c r="S94" s="479"/>
      <c r="T94" s="275"/>
      <c r="U94" s="275"/>
      <c r="V94" s="276"/>
      <c r="W94" s="479"/>
      <c r="X94" s="275"/>
      <c r="Y94" s="276"/>
      <c r="Z94" s="487"/>
      <c r="AA94" s="386"/>
    </row>
    <row r="95" spans="1:27" ht="10.199999999999999" customHeight="1">
      <c r="A95" s="474">
        <v>119</v>
      </c>
      <c r="B95" s="476"/>
      <c r="C95" s="548"/>
      <c r="D95" s="548"/>
      <c r="E95" s="548"/>
      <c r="F95" s="549"/>
      <c r="G95" s="476"/>
      <c r="H95" s="477"/>
      <c r="I95" s="477"/>
      <c r="J95" s="477"/>
      <c r="K95" s="478"/>
      <c r="L95" s="480"/>
      <c r="M95" s="488"/>
      <c r="N95" s="489"/>
      <c r="O95" s="476"/>
      <c r="P95" s="477"/>
      <c r="Q95" s="477"/>
      <c r="R95" s="478"/>
      <c r="S95" s="476"/>
      <c r="T95" s="477"/>
      <c r="U95" s="477"/>
      <c r="V95" s="478"/>
      <c r="W95" s="476"/>
      <c r="X95" s="477"/>
      <c r="Y95" s="478"/>
      <c r="Z95" s="486"/>
      <c r="AA95" s="386"/>
    </row>
    <row r="96" spans="1:27" ht="10.199999999999999" customHeight="1">
      <c r="A96" s="475"/>
      <c r="B96" s="550"/>
      <c r="C96" s="551"/>
      <c r="D96" s="551"/>
      <c r="E96" s="551"/>
      <c r="F96" s="552"/>
      <c r="G96" s="479"/>
      <c r="H96" s="275"/>
      <c r="I96" s="275"/>
      <c r="J96" s="275"/>
      <c r="K96" s="276"/>
      <c r="L96" s="490"/>
      <c r="M96" s="491"/>
      <c r="N96" s="492"/>
      <c r="O96" s="479"/>
      <c r="P96" s="275"/>
      <c r="Q96" s="275"/>
      <c r="R96" s="276"/>
      <c r="S96" s="479"/>
      <c r="T96" s="275"/>
      <c r="U96" s="275"/>
      <c r="V96" s="276"/>
      <c r="W96" s="479"/>
      <c r="X96" s="275"/>
      <c r="Y96" s="276"/>
      <c r="Z96" s="487"/>
      <c r="AA96" s="386"/>
    </row>
    <row r="97" spans="1:27" ht="10.199999999999999" customHeight="1">
      <c r="A97" s="474">
        <v>120</v>
      </c>
      <c r="B97" s="476"/>
      <c r="C97" s="477"/>
      <c r="D97" s="477"/>
      <c r="E97" s="477"/>
      <c r="F97" s="478"/>
      <c r="G97" s="476"/>
      <c r="H97" s="477"/>
      <c r="I97" s="477"/>
      <c r="J97" s="477"/>
      <c r="K97" s="478"/>
      <c r="L97" s="480"/>
      <c r="M97" s="481"/>
      <c r="N97" s="482"/>
      <c r="O97" s="476"/>
      <c r="P97" s="477"/>
      <c r="Q97" s="477"/>
      <c r="R97" s="478"/>
      <c r="S97" s="476"/>
      <c r="T97" s="477"/>
      <c r="U97" s="477"/>
      <c r="V97" s="478"/>
      <c r="W97" s="476"/>
      <c r="X97" s="477"/>
      <c r="Y97" s="478"/>
      <c r="Z97" s="486"/>
      <c r="AA97" s="386"/>
    </row>
    <row r="98" spans="1:27" ht="10.199999999999999" customHeight="1">
      <c r="A98" s="475"/>
      <c r="B98" s="479"/>
      <c r="C98" s="275"/>
      <c r="D98" s="275"/>
      <c r="E98" s="275"/>
      <c r="F98" s="276"/>
      <c r="G98" s="479"/>
      <c r="H98" s="275"/>
      <c r="I98" s="275"/>
      <c r="J98" s="275"/>
      <c r="K98" s="276"/>
      <c r="L98" s="483"/>
      <c r="M98" s="484"/>
      <c r="N98" s="485"/>
      <c r="O98" s="479"/>
      <c r="P98" s="275"/>
      <c r="Q98" s="275"/>
      <c r="R98" s="276"/>
      <c r="S98" s="479"/>
      <c r="T98" s="275"/>
      <c r="U98" s="275"/>
      <c r="V98" s="276"/>
      <c r="W98" s="479"/>
      <c r="X98" s="275"/>
      <c r="Y98" s="276"/>
      <c r="Z98" s="487"/>
      <c r="AA98" s="386"/>
    </row>
    <row r="99" spans="1:27" ht="10.199999999999999" customHeight="1">
      <c r="AA99" s="386"/>
    </row>
    <row r="100" spans="1:27" ht="10.199999999999999" customHeight="1">
      <c r="AA100" s="386"/>
    </row>
    <row r="101" spans="1:27" ht="10.199999999999999" customHeight="1">
      <c r="B101" s="306" t="s">
        <v>462</v>
      </c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N101" s="555" t="e">
        <f>COUNTA(Z19:Z97)+('Formular 3a_2'!N101)</f>
        <v>#VALUE!</v>
      </c>
      <c r="O101" s="556"/>
      <c r="AA101" s="386"/>
    </row>
    <row r="102" spans="1:27" ht="10.199999999999999" customHeight="1"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N102" s="557"/>
      <c r="O102" s="558"/>
      <c r="AA102" s="386"/>
    </row>
    <row r="103" spans="1:27" ht="10.199999999999999" customHeight="1">
      <c r="AA103" s="386"/>
    </row>
    <row r="104" spans="1:27" ht="10.199999999999999" customHeight="1">
      <c r="B104" s="306" t="s">
        <v>463</v>
      </c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N104" s="555" t="e">
        <f>COUNTIF(Z19:Z97,"w")+('Formular 3a_2'!N104)</f>
        <v>#VALUE!</v>
      </c>
      <c r="O104" s="556"/>
      <c r="Q104" s="559" t="e">
        <f>IF(N104="","",N104/N101)</f>
        <v>#VALUE!</v>
      </c>
      <c r="R104" s="560"/>
      <c r="AA104" s="386"/>
    </row>
    <row r="105" spans="1:27" ht="10.199999999999999" customHeight="1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N105" s="557"/>
      <c r="O105" s="558"/>
      <c r="Q105" s="561"/>
      <c r="R105" s="562"/>
      <c r="AA105" s="386"/>
    </row>
    <row r="106" spans="1:27" ht="10.199999999999999" customHeight="1">
      <c r="AA106" s="386"/>
    </row>
    <row r="107" spans="1:27" ht="10.199999999999999" customHeight="1">
      <c r="B107" s="306" t="s">
        <v>464</v>
      </c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N107" s="555" t="e">
        <f>COUNTIF(Z19:Z97,"m")+('Formular 3a_2'!N107)</f>
        <v>#VALUE!</v>
      </c>
      <c r="O107" s="556"/>
      <c r="Q107" s="559" t="e">
        <f>IF(N107="","",N107/N101)</f>
        <v>#VALUE!</v>
      </c>
      <c r="R107" s="560"/>
      <c r="AA107" s="386"/>
    </row>
    <row r="108" spans="1:27" ht="10.199999999999999" customHeight="1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N108" s="557"/>
      <c r="O108" s="558"/>
      <c r="Q108" s="561"/>
      <c r="R108" s="562"/>
      <c r="AA108" s="386"/>
    </row>
    <row r="109" spans="1:27" ht="10.199999999999999" customHeight="1">
      <c r="AA109" s="386"/>
    </row>
    <row r="110" spans="1:27" ht="10.199999999999999" customHeight="1">
      <c r="AA110" s="386"/>
    </row>
    <row r="111" spans="1:27" ht="10.199999999999999" customHeight="1">
      <c r="AA111" s="386"/>
    </row>
    <row r="112" spans="1:27" ht="10.199999999999999" customHeight="1">
      <c r="AA112" s="386"/>
    </row>
    <row r="113" spans="2:27" ht="10.199999999999999" customHeight="1">
      <c r="B113" s="240"/>
      <c r="C113" s="240"/>
      <c r="D113" s="240"/>
      <c r="E113" s="240"/>
      <c r="F113" s="240"/>
      <c r="G113" s="240"/>
      <c r="J113" s="240"/>
      <c r="K113" s="240"/>
      <c r="L113" s="240"/>
      <c r="M113" s="240"/>
      <c r="N113" s="240"/>
      <c r="O113" s="240"/>
      <c r="R113" s="240"/>
      <c r="S113" s="240"/>
      <c r="T113" s="240"/>
      <c r="U113" s="240"/>
      <c r="V113" s="240"/>
      <c r="W113" s="240"/>
      <c r="AA113" s="386"/>
    </row>
    <row r="114" spans="2:27" ht="10.199999999999999" customHeight="1">
      <c r="B114" s="398"/>
      <c r="C114" s="398"/>
      <c r="D114" s="398"/>
      <c r="E114" s="398"/>
      <c r="F114" s="398"/>
      <c r="G114" s="398"/>
      <c r="J114" s="398"/>
      <c r="K114" s="398"/>
      <c r="L114" s="398"/>
      <c r="M114" s="398"/>
      <c r="N114" s="398"/>
      <c r="O114" s="398"/>
      <c r="R114" s="398"/>
      <c r="S114" s="398"/>
      <c r="T114" s="398"/>
      <c r="U114" s="398"/>
      <c r="V114" s="398"/>
      <c r="W114" s="398"/>
      <c r="AA114" s="386"/>
    </row>
    <row r="115" spans="2:27" ht="10.199999999999999" customHeight="1">
      <c r="AA115" s="386"/>
    </row>
    <row r="116" spans="2:27" ht="12.6" customHeight="1">
      <c r="B116" s="291" t="s">
        <v>0</v>
      </c>
      <c r="C116" s="291"/>
      <c r="D116" s="291"/>
      <c r="E116" s="291"/>
      <c r="F116" s="291"/>
      <c r="G116" s="291"/>
      <c r="J116" s="291" t="s">
        <v>370</v>
      </c>
      <c r="K116" s="291"/>
      <c r="L116" s="291"/>
      <c r="M116" s="291"/>
      <c r="N116" s="291"/>
      <c r="O116" s="291"/>
      <c r="R116" s="291" t="s">
        <v>370</v>
      </c>
      <c r="S116" s="291"/>
      <c r="T116" s="291"/>
      <c r="U116" s="291"/>
      <c r="V116" s="291"/>
      <c r="W116" s="291"/>
      <c r="AA116" s="386"/>
    </row>
    <row r="117" spans="2:27" ht="10.199999999999999" customHeight="1">
      <c r="AA117" s="386"/>
    </row>
    <row r="118" spans="2:27" ht="10.199999999999999" customHeight="1">
      <c r="B118" s="533" t="s">
        <v>430</v>
      </c>
      <c r="C118" s="533"/>
      <c r="D118" s="533"/>
      <c r="E118" s="533"/>
      <c r="F118" s="546" t="str">
        <f>IF(Dienststellendaten!G41&lt;1,"",Dienststellendaten!G41)</f>
        <v/>
      </c>
      <c r="G118" s="437"/>
      <c r="H118" s="437"/>
      <c r="J118" s="533" t="s">
        <v>2</v>
      </c>
      <c r="K118" s="318"/>
      <c r="L118" s="318"/>
      <c r="M118" s="539"/>
      <c r="N118" s="540"/>
      <c r="O118" s="540"/>
      <c r="P118" s="540"/>
      <c r="R118" s="533" t="s">
        <v>33</v>
      </c>
      <c r="S118" s="533"/>
      <c r="T118" s="533"/>
      <c r="U118" s="533"/>
      <c r="V118" s="534" t="str">
        <f>IF(Dienststellendaten!W41&lt;1,"",Dienststellendaten!W41)</f>
        <v/>
      </c>
      <c r="W118" s="535"/>
      <c r="X118" s="535"/>
      <c r="Y118" s="536"/>
      <c r="AA118" s="386"/>
    </row>
    <row r="119" spans="2:27" ht="10.199999999999999" customHeight="1">
      <c r="B119" s="533"/>
      <c r="C119" s="533"/>
      <c r="D119" s="533"/>
      <c r="E119" s="533"/>
      <c r="F119" s="547"/>
      <c r="G119" s="547"/>
      <c r="H119" s="547"/>
      <c r="J119" s="318"/>
      <c r="K119" s="318"/>
      <c r="L119" s="318"/>
      <c r="M119" s="541"/>
      <c r="N119" s="541"/>
      <c r="O119" s="541"/>
      <c r="P119" s="541"/>
      <c r="R119" s="533"/>
      <c r="S119" s="533"/>
      <c r="T119" s="533"/>
      <c r="U119" s="533"/>
      <c r="V119" s="537"/>
      <c r="W119" s="537"/>
      <c r="X119" s="537"/>
      <c r="Y119" s="538"/>
      <c r="AA119" s="386"/>
    </row>
    <row r="120" spans="2:27" ht="10.199999999999999" customHeight="1">
      <c r="AA120" s="386"/>
    </row>
    <row r="121" spans="2:27" ht="10.199999999999999" customHeight="1">
      <c r="AA121" s="386"/>
    </row>
    <row r="122" spans="2:27" ht="10.199999999999999" customHeight="1">
      <c r="B122" s="417" t="s">
        <v>7</v>
      </c>
      <c r="C122" s="417"/>
      <c r="D122" s="417"/>
      <c r="E122" s="417"/>
      <c r="F122" s="417"/>
      <c r="G122" s="417"/>
      <c r="H122" s="417"/>
      <c r="I122" s="417"/>
      <c r="J122" s="417"/>
      <c r="K122" s="417"/>
      <c r="AA122" s="386"/>
    </row>
    <row r="123" spans="2:27" ht="10.199999999999999" customHeight="1"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AA123" s="386"/>
    </row>
    <row r="124" spans="2:27" ht="10.199999999999999" customHeight="1">
      <c r="B124" s="417" t="s">
        <v>8</v>
      </c>
      <c r="C124" s="417"/>
      <c r="D124" s="417"/>
      <c r="E124" s="417"/>
      <c r="F124" s="417"/>
      <c r="G124" s="417"/>
      <c r="H124" s="417"/>
      <c r="I124" s="417"/>
      <c r="J124" s="417"/>
      <c r="K124" s="417"/>
      <c r="L124" s="240"/>
      <c r="M124" s="240"/>
      <c r="N124" s="240"/>
      <c r="AA124" s="386"/>
    </row>
    <row r="125" spans="2:27" ht="10.199999999999999" customHeight="1"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AA125" s="386"/>
    </row>
    <row r="126" spans="2:27" ht="10.199999999999999" customHeight="1">
      <c r="AA126" s="386"/>
    </row>
    <row r="127" spans="2:27" ht="10.199999999999999" customHeight="1">
      <c r="AA127" s="386"/>
    </row>
    <row r="128" spans="2:27" ht="10.199999999999999" customHeight="1">
      <c r="AA128" s="386"/>
    </row>
    <row r="129" spans="27:27" ht="10.199999999999999" customHeight="1">
      <c r="AA129" s="386"/>
    </row>
    <row r="130" spans="27:27" ht="10.199999999999999" customHeight="1">
      <c r="AA130" s="386"/>
    </row>
    <row r="131" spans="27:27" ht="10.199999999999999" customHeight="1">
      <c r="AA131" s="386"/>
    </row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</sheetData>
  <sheetProtection algorithmName="SHA-512" hashValue="V++T6fqRviFc//gRYgxCNVZQ0S0t6gOHMzSCiyWH4Rwn1FmL/80SP8IUl1e5hzwBKDF9YVNaYOfnMEyW0md+gw==" saltValue="Mpclhs4tKluBUNGX79Xwuw==" spinCount="100000" sheet="1" selectLockedCells="1"/>
  <mergeCells count="365">
    <mergeCell ref="J118:L119"/>
    <mergeCell ref="M118:P119"/>
    <mergeCell ref="A97:A98"/>
    <mergeCell ref="B97:F98"/>
    <mergeCell ref="G97:K98"/>
    <mergeCell ref="L97:N98"/>
    <mergeCell ref="O97:R98"/>
    <mergeCell ref="S97:V98"/>
    <mergeCell ref="W97:Y98"/>
    <mergeCell ref="Z97:Z98"/>
    <mergeCell ref="A93:A94"/>
    <mergeCell ref="B93:F94"/>
    <mergeCell ref="G93:K94"/>
    <mergeCell ref="L93:N94"/>
    <mergeCell ref="O93:R94"/>
    <mergeCell ref="S93:V94"/>
    <mergeCell ref="W93:Y94"/>
    <mergeCell ref="Z93:Z94"/>
    <mergeCell ref="A95:A96"/>
    <mergeCell ref="B95:F96"/>
    <mergeCell ref="G95:K96"/>
    <mergeCell ref="L95:N96"/>
    <mergeCell ref="O95:R96"/>
    <mergeCell ref="S95:V96"/>
    <mergeCell ref="W95:Y96"/>
    <mergeCell ref="Z95:Z96"/>
    <mergeCell ref="A89:A90"/>
    <mergeCell ref="B89:F90"/>
    <mergeCell ref="G89:K90"/>
    <mergeCell ref="L89:N90"/>
    <mergeCell ref="O89:R90"/>
    <mergeCell ref="S89:V90"/>
    <mergeCell ref="W89:Y90"/>
    <mergeCell ref="Z89:Z90"/>
    <mergeCell ref="A91:A92"/>
    <mergeCell ref="B91:F92"/>
    <mergeCell ref="G91:K92"/>
    <mergeCell ref="L91:N92"/>
    <mergeCell ref="O91:R92"/>
    <mergeCell ref="S91:V92"/>
    <mergeCell ref="W91:Y92"/>
    <mergeCell ref="Z91:Z92"/>
    <mergeCell ref="B7:T8"/>
    <mergeCell ref="A87:A88"/>
    <mergeCell ref="B87:F88"/>
    <mergeCell ref="G87:K88"/>
    <mergeCell ref="L87:N88"/>
    <mergeCell ref="O87:R88"/>
    <mergeCell ref="S87:V88"/>
    <mergeCell ref="W87:Y88"/>
    <mergeCell ref="A79:A80"/>
    <mergeCell ref="B79:F80"/>
    <mergeCell ref="G79:K80"/>
    <mergeCell ref="L79:N80"/>
    <mergeCell ref="O79:R80"/>
    <mergeCell ref="S79:V80"/>
    <mergeCell ref="W79:Y80"/>
    <mergeCell ref="A15:A17"/>
    <mergeCell ref="G15:K17"/>
    <mergeCell ref="L15:N17"/>
    <mergeCell ref="O15:R17"/>
    <mergeCell ref="S15:V17"/>
    <mergeCell ref="W15:Y17"/>
    <mergeCell ref="A25:A26"/>
    <mergeCell ref="A81:A82"/>
    <mergeCell ref="U7:Y8"/>
    <mergeCell ref="B81:F82"/>
    <mergeCell ref="G81:K82"/>
    <mergeCell ref="L81:N82"/>
    <mergeCell ref="O81:R82"/>
    <mergeCell ref="S81:V82"/>
    <mergeCell ref="W81:Y82"/>
    <mergeCell ref="Z81:Z82"/>
    <mergeCell ref="Z87:Z88"/>
    <mergeCell ref="A83:A84"/>
    <mergeCell ref="B83:F84"/>
    <mergeCell ref="G83:K84"/>
    <mergeCell ref="L83:N84"/>
    <mergeCell ref="O83:R84"/>
    <mergeCell ref="S83:V84"/>
    <mergeCell ref="W83:Y84"/>
    <mergeCell ref="Z83:Z84"/>
    <mergeCell ref="A85:A86"/>
    <mergeCell ref="B85:F86"/>
    <mergeCell ref="G85:K86"/>
    <mergeCell ref="L85:N86"/>
    <mergeCell ref="O85:R86"/>
    <mergeCell ref="S85:V86"/>
    <mergeCell ref="W85:Y86"/>
    <mergeCell ref="Z85:Z86"/>
    <mergeCell ref="AA1:AA131"/>
    <mergeCell ref="B2:C3"/>
    <mergeCell ref="E2:G3"/>
    <mergeCell ref="I2:S3"/>
    <mergeCell ref="V2:Y3"/>
    <mergeCell ref="B4:D4"/>
    <mergeCell ref="E4:G4"/>
    <mergeCell ref="I4:S4"/>
    <mergeCell ref="V4:Y5"/>
    <mergeCell ref="B11:Z12"/>
    <mergeCell ref="W23:Y24"/>
    <mergeCell ref="Z23:Z24"/>
    <mergeCell ref="W27:Y28"/>
    <mergeCell ref="Z27:Z28"/>
    <mergeCell ref="W31:Y32"/>
    <mergeCell ref="Z31:Z32"/>
    <mergeCell ref="W35:Y36"/>
    <mergeCell ref="Z35:Z36"/>
    <mergeCell ref="W39:Y40"/>
    <mergeCell ref="Z39:Z40"/>
    <mergeCell ref="W43:Y44"/>
    <mergeCell ref="Z43:Z44"/>
    <mergeCell ref="B15:F17"/>
    <mergeCell ref="Z79:Z80"/>
    <mergeCell ref="Z15:Z17"/>
    <mergeCell ref="W19:Y20"/>
    <mergeCell ref="Z19:Z20"/>
    <mergeCell ref="A21:A22"/>
    <mergeCell ref="B21:F22"/>
    <mergeCell ref="G21:K22"/>
    <mergeCell ref="L21:N22"/>
    <mergeCell ref="O21:R22"/>
    <mergeCell ref="S21:V22"/>
    <mergeCell ref="W21:Y22"/>
    <mergeCell ref="Z21:Z22"/>
    <mergeCell ref="A19:A20"/>
    <mergeCell ref="B19:F20"/>
    <mergeCell ref="G19:K20"/>
    <mergeCell ref="L19:N20"/>
    <mergeCell ref="O19:R20"/>
    <mergeCell ref="S19:V20"/>
    <mergeCell ref="G25:K26"/>
    <mergeCell ref="L25:N26"/>
    <mergeCell ref="O25:R26"/>
    <mergeCell ref="S25:V26"/>
    <mergeCell ref="W25:Y26"/>
    <mergeCell ref="Z25:Z26"/>
    <mergeCell ref="A23:A24"/>
    <mergeCell ref="B23:F24"/>
    <mergeCell ref="G23:K24"/>
    <mergeCell ref="L23:N24"/>
    <mergeCell ref="O23:R24"/>
    <mergeCell ref="S23:V24"/>
    <mergeCell ref="B25:F26"/>
    <mergeCell ref="A29:A30"/>
    <mergeCell ref="B29:F30"/>
    <mergeCell ref="G29:K30"/>
    <mergeCell ref="L29:N30"/>
    <mergeCell ref="O29:R30"/>
    <mergeCell ref="S29:V30"/>
    <mergeCell ref="W29:Y30"/>
    <mergeCell ref="Z29:Z30"/>
    <mergeCell ref="A27:A28"/>
    <mergeCell ref="B27:F28"/>
    <mergeCell ref="G27:K28"/>
    <mergeCell ref="L27:N28"/>
    <mergeCell ref="O27:R28"/>
    <mergeCell ref="S27:V28"/>
    <mergeCell ref="A33:A34"/>
    <mergeCell ref="B33:F34"/>
    <mergeCell ref="G33:K34"/>
    <mergeCell ref="L33:N34"/>
    <mergeCell ref="O33:R34"/>
    <mergeCell ref="S33:V34"/>
    <mergeCell ref="W33:Y34"/>
    <mergeCell ref="Z33:Z34"/>
    <mergeCell ref="A31:A32"/>
    <mergeCell ref="B31:F32"/>
    <mergeCell ref="G31:K32"/>
    <mergeCell ref="L31:N32"/>
    <mergeCell ref="O31:R32"/>
    <mergeCell ref="S31:V32"/>
    <mergeCell ref="A37:A38"/>
    <mergeCell ref="B37:F38"/>
    <mergeCell ref="G37:K38"/>
    <mergeCell ref="L37:N38"/>
    <mergeCell ref="O37:R38"/>
    <mergeCell ref="S37:V38"/>
    <mergeCell ref="W37:Y38"/>
    <mergeCell ref="Z37:Z38"/>
    <mergeCell ref="A35:A36"/>
    <mergeCell ref="B35:F36"/>
    <mergeCell ref="G35:K36"/>
    <mergeCell ref="L35:N36"/>
    <mergeCell ref="O35:R36"/>
    <mergeCell ref="S35:V36"/>
    <mergeCell ref="A41:A42"/>
    <mergeCell ref="B41:F42"/>
    <mergeCell ref="G41:K42"/>
    <mergeCell ref="L41:N42"/>
    <mergeCell ref="O41:R42"/>
    <mergeCell ref="S41:V42"/>
    <mergeCell ref="W41:Y42"/>
    <mergeCell ref="Z41:Z42"/>
    <mergeCell ref="A39:A40"/>
    <mergeCell ref="B39:F40"/>
    <mergeCell ref="G39:K40"/>
    <mergeCell ref="L39:N40"/>
    <mergeCell ref="O39:R40"/>
    <mergeCell ref="S39:V40"/>
    <mergeCell ref="A45:A46"/>
    <mergeCell ref="B45:F46"/>
    <mergeCell ref="G45:K46"/>
    <mergeCell ref="L45:N46"/>
    <mergeCell ref="O45:R46"/>
    <mergeCell ref="S45:V46"/>
    <mergeCell ref="W45:Y46"/>
    <mergeCell ref="Z45:Z46"/>
    <mergeCell ref="A43:A44"/>
    <mergeCell ref="B43:F44"/>
    <mergeCell ref="G43:K44"/>
    <mergeCell ref="L43:N44"/>
    <mergeCell ref="O43:R44"/>
    <mergeCell ref="S43:V44"/>
    <mergeCell ref="W47:Y48"/>
    <mergeCell ref="Z47:Z48"/>
    <mergeCell ref="A49:A50"/>
    <mergeCell ref="B49:F50"/>
    <mergeCell ref="G49:K50"/>
    <mergeCell ref="L49:N50"/>
    <mergeCell ref="O49:R50"/>
    <mergeCell ref="S49:V50"/>
    <mergeCell ref="W49:Y50"/>
    <mergeCell ref="Z49:Z50"/>
    <mergeCell ref="A47:A48"/>
    <mergeCell ref="B47:F48"/>
    <mergeCell ref="G47:K48"/>
    <mergeCell ref="L47:N48"/>
    <mergeCell ref="O47:R48"/>
    <mergeCell ref="S47:V48"/>
    <mergeCell ref="W51:Y52"/>
    <mergeCell ref="Z51:Z52"/>
    <mergeCell ref="A53:A54"/>
    <mergeCell ref="B53:F54"/>
    <mergeCell ref="G53:K54"/>
    <mergeCell ref="L53:N54"/>
    <mergeCell ref="O53:R54"/>
    <mergeCell ref="S53:V54"/>
    <mergeCell ref="W53:Y54"/>
    <mergeCell ref="Z53:Z54"/>
    <mergeCell ref="A51:A52"/>
    <mergeCell ref="B51:F52"/>
    <mergeCell ref="G51:K52"/>
    <mergeCell ref="L51:N52"/>
    <mergeCell ref="O51:R52"/>
    <mergeCell ref="S51:V52"/>
    <mergeCell ref="W55:Y56"/>
    <mergeCell ref="Z55:Z56"/>
    <mergeCell ref="A57:A58"/>
    <mergeCell ref="B57:F58"/>
    <mergeCell ref="G57:K58"/>
    <mergeCell ref="L57:N58"/>
    <mergeCell ref="O57:R58"/>
    <mergeCell ref="S57:V58"/>
    <mergeCell ref="W57:Y58"/>
    <mergeCell ref="Z57:Z58"/>
    <mergeCell ref="A55:A56"/>
    <mergeCell ref="B55:F56"/>
    <mergeCell ref="G55:K56"/>
    <mergeCell ref="L55:N56"/>
    <mergeCell ref="O55:R56"/>
    <mergeCell ref="S55:V56"/>
    <mergeCell ref="W59:Y60"/>
    <mergeCell ref="Z59:Z60"/>
    <mergeCell ref="A61:A62"/>
    <mergeCell ref="B61:F62"/>
    <mergeCell ref="G61:K62"/>
    <mergeCell ref="L61:N62"/>
    <mergeCell ref="O61:R62"/>
    <mergeCell ref="S61:V62"/>
    <mergeCell ref="W61:Y62"/>
    <mergeCell ref="Z61:Z62"/>
    <mergeCell ref="A59:A60"/>
    <mergeCell ref="B59:F60"/>
    <mergeCell ref="G59:K60"/>
    <mergeCell ref="L59:N60"/>
    <mergeCell ref="O59:R60"/>
    <mergeCell ref="S59:V60"/>
    <mergeCell ref="W63:Y64"/>
    <mergeCell ref="Z63:Z64"/>
    <mergeCell ref="A65:A66"/>
    <mergeCell ref="B65:F66"/>
    <mergeCell ref="G65:K66"/>
    <mergeCell ref="L65:N66"/>
    <mergeCell ref="O65:R66"/>
    <mergeCell ref="S65:V66"/>
    <mergeCell ref="W65:Y66"/>
    <mergeCell ref="Z65:Z66"/>
    <mergeCell ref="A63:A64"/>
    <mergeCell ref="B63:F64"/>
    <mergeCell ref="G63:K64"/>
    <mergeCell ref="L63:N64"/>
    <mergeCell ref="O63:R64"/>
    <mergeCell ref="S63:V64"/>
    <mergeCell ref="W67:Y68"/>
    <mergeCell ref="Z67:Z68"/>
    <mergeCell ref="A69:A70"/>
    <mergeCell ref="B69:F70"/>
    <mergeCell ref="G69:K70"/>
    <mergeCell ref="L69:N70"/>
    <mergeCell ref="O69:R70"/>
    <mergeCell ref="S69:V70"/>
    <mergeCell ref="W69:Y70"/>
    <mergeCell ref="Z69:Z70"/>
    <mergeCell ref="A67:A68"/>
    <mergeCell ref="B67:F68"/>
    <mergeCell ref="G67:K68"/>
    <mergeCell ref="L67:N68"/>
    <mergeCell ref="O67:R68"/>
    <mergeCell ref="S67:V68"/>
    <mergeCell ref="W71:Y72"/>
    <mergeCell ref="Z71:Z72"/>
    <mergeCell ref="A73:A74"/>
    <mergeCell ref="B73:F74"/>
    <mergeCell ref="G73:K74"/>
    <mergeCell ref="L73:N74"/>
    <mergeCell ref="O73:R74"/>
    <mergeCell ref="S73:V74"/>
    <mergeCell ref="W73:Y74"/>
    <mergeCell ref="Z73:Z74"/>
    <mergeCell ref="A71:A72"/>
    <mergeCell ref="B71:F72"/>
    <mergeCell ref="G71:K72"/>
    <mergeCell ref="L71:N72"/>
    <mergeCell ref="O71:R72"/>
    <mergeCell ref="S71:V72"/>
    <mergeCell ref="Z75:Z76"/>
    <mergeCell ref="A77:A78"/>
    <mergeCell ref="B77:F78"/>
    <mergeCell ref="G77:K78"/>
    <mergeCell ref="L77:N78"/>
    <mergeCell ref="O77:R78"/>
    <mergeCell ref="S77:V78"/>
    <mergeCell ref="W77:Y78"/>
    <mergeCell ref="Z77:Z78"/>
    <mergeCell ref="A75:A76"/>
    <mergeCell ref="B75:F76"/>
    <mergeCell ref="G75:K76"/>
    <mergeCell ref="L75:N76"/>
    <mergeCell ref="O75:R76"/>
    <mergeCell ref="S75:V76"/>
    <mergeCell ref="V6:Y6"/>
    <mergeCell ref="A9:U10"/>
    <mergeCell ref="V9:Y9"/>
    <mergeCell ref="R118:U119"/>
    <mergeCell ref="V118:Y119"/>
    <mergeCell ref="B124:N125"/>
    <mergeCell ref="B118:E119"/>
    <mergeCell ref="F118:H119"/>
    <mergeCell ref="B122:K123"/>
    <mergeCell ref="B113:G114"/>
    <mergeCell ref="J113:O114"/>
    <mergeCell ref="R113:W114"/>
    <mergeCell ref="B116:G116"/>
    <mergeCell ref="J116:O116"/>
    <mergeCell ref="R116:W116"/>
    <mergeCell ref="B101:L102"/>
    <mergeCell ref="N101:O102"/>
    <mergeCell ref="B104:L105"/>
    <mergeCell ref="N104:O105"/>
    <mergeCell ref="Q104:R105"/>
    <mergeCell ref="B107:L108"/>
    <mergeCell ref="N107:O108"/>
    <mergeCell ref="Q107:R108"/>
    <mergeCell ref="W75:Y76"/>
  </mergeCells>
  <dataValidations count="1">
    <dataValidation type="list" allowBlank="1" showInputMessage="1" showErrorMessage="1" sqref="Z19:Z98" xr:uid="{48DBAFE9-E546-4081-8538-E3C35BF3AA9E}">
      <formula1>"m,w"</formula1>
    </dataValidation>
  </dataValidations>
  <pageMargins left="0.7" right="0.7" top="0.78740157499999996" bottom="0.78740157499999996" header="0.3" footer="0.3"/>
  <pageSetup paperSize="9" scale="59" orientation="portrait" r:id="rId1"/>
  <ignoredErrors>
    <ignoredError sqref="V11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tabColor theme="3" tint="0.39997558519241921"/>
  </sheetPr>
  <dimension ref="A1:AD157"/>
  <sheetViews>
    <sheetView showGridLines="0" topLeftCell="A61" zoomScaleNormal="100" workbookViewId="0">
      <selection activeCell="U119" sqref="U119:W120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66</v>
      </c>
      <c r="W2" s="381"/>
      <c r="X2" s="381"/>
      <c r="Y2" s="381"/>
      <c r="AA2" s="240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240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394" t="s">
        <v>130</v>
      </c>
      <c r="W4" s="394"/>
      <c r="X4" s="394"/>
      <c r="Y4" s="394"/>
      <c r="AA4" s="240"/>
    </row>
    <row r="5" spans="1:27" ht="10.199999999999999" customHeight="1">
      <c r="V5" s="394"/>
      <c r="W5" s="394"/>
      <c r="X5" s="394"/>
      <c r="Y5" s="394"/>
      <c r="AA5" s="240"/>
    </row>
    <row r="6" spans="1:27" ht="10.199999999999999" customHeight="1">
      <c r="B6" s="368" t="s">
        <v>345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181"/>
      <c r="V6" s="598" t="s">
        <v>154</v>
      </c>
      <c r="W6" s="598"/>
      <c r="X6" s="598"/>
      <c r="Y6" s="598"/>
      <c r="Z6" s="181"/>
      <c r="AA6" s="240"/>
    </row>
    <row r="7" spans="1:27" ht="10.199999999999999" customHeight="1"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181"/>
      <c r="V7" s="598"/>
      <c r="W7" s="598"/>
      <c r="X7" s="598"/>
      <c r="Y7" s="598"/>
      <c r="Z7" s="181"/>
      <c r="AA7" s="240"/>
    </row>
    <row r="8" spans="1:27" ht="10.199999999999999" customHeight="1">
      <c r="B8" s="370" t="s">
        <v>375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240"/>
    </row>
    <row r="9" spans="1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240"/>
    </row>
    <row r="10" spans="1:27" ht="10.199999999999999" customHeight="1">
      <c r="B10" s="380" t="s">
        <v>434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240"/>
    </row>
    <row r="11" spans="1:27" ht="10.199999999999999" customHeight="1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240"/>
    </row>
    <row r="12" spans="1:27" ht="10.199999999999999" customHeight="1">
      <c r="AA12" s="240"/>
    </row>
    <row r="13" spans="1:27" ht="10.199999999999999" customHeight="1">
      <c r="AA13" s="240"/>
    </row>
    <row r="14" spans="1:27" ht="10.199999999999999" customHeight="1">
      <c r="A14" s="493" t="s">
        <v>21</v>
      </c>
      <c r="B14" s="496" t="s">
        <v>28</v>
      </c>
      <c r="C14" s="497"/>
      <c r="D14" s="497"/>
      <c r="E14" s="497"/>
      <c r="F14" s="498"/>
      <c r="G14" s="496" t="s">
        <v>29</v>
      </c>
      <c r="H14" s="497"/>
      <c r="I14" s="497"/>
      <c r="J14" s="497"/>
      <c r="K14" s="498"/>
      <c r="L14" s="505" t="s">
        <v>40</v>
      </c>
      <c r="M14" s="506"/>
      <c r="N14" s="506"/>
      <c r="O14" s="506"/>
      <c r="P14" s="507"/>
      <c r="Q14" s="514" t="s">
        <v>22</v>
      </c>
      <c r="R14" s="375"/>
      <c r="S14" s="375"/>
      <c r="T14" s="375"/>
      <c r="U14" s="375"/>
      <c r="V14" s="375"/>
      <c r="W14" s="293"/>
      <c r="X14" s="579"/>
      <c r="Y14" s="493" t="s">
        <v>23</v>
      </c>
      <c r="AA14" s="240"/>
    </row>
    <row r="15" spans="1:27" ht="10.199999999999999" customHeight="1">
      <c r="A15" s="494"/>
      <c r="B15" s="499"/>
      <c r="C15" s="500"/>
      <c r="D15" s="500"/>
      <c r="E15" s="500"/>
      <c r="F15" s="501"/>
      <c r="G15" s="499"/>
      <c r="H15" s="500"/>
      <c r="I15" s="500"/>
      <c r="J15" s="500"/>
      <c r="K15" s="501"/>
      <c r="L15" s="508"/>
      <c r="M15" s="509"/>
      <c r="N15" s="509"/>
      <c r="O15" s="509"/>
      <c r="P15" s="510"/>
      <c r="Q15" s="515"/>
      <c r="R15" s="338"/>
      <c r="S15" s="338"/>
      <c r="T15" s="338"/>
      <c r="U15" s="338"/>
      <c r="V15" s="338"/>
      <c r="W15" s="240"/>
      <c r="X15" s="601"/>
      <c r="Y15" s="494"/>
      <c r="AA15" s="240"/>
    </row>
    <row r="16" spans="1:27" ht="10.199999999999999" customHeight="1">
      <c r="A16" s="495"/>
      <c r="B16" s="502"/>
      <c r="C16" s="503"/>
      <c r="D16" s="503"/>
      <c r="E16" s="503"/>
      <c r="F16" s="504"/>
      <c r="G16" s="502"/>
      <c r="H16" s="503"/>
      <c r="I16" s="503"/>
      <c r="J16" s="503"/>
      <c r="K16" s="504"/>
      <c r="L16" s="511"/>
      <c r="M16" s="512"/>
      <c r="N16" s="512"/>
      <c r="O16" s="512"/>
      <c r="P16" s="513"/>
      <c r="Q16" s="377"/>
      <c r="R16" s="378"/>
      <c r="S16" s="378"/>
      <c r="T16" s="378"/>
      <c r="U16" s="378"/>
      <c r="V16" s="378"/>
      <c r="W16" s="398"/>
      <c r="X16" s="580"/>
      <c r="Y16" s="563"/>
      <c r="AA16" s="240"/>
    </row>
    <row r="17" spans="1:27" ht="10.199999999999999" customHeight="1">
      <c r="A17" s="474">
        <v>1</v>
      </c>
      <c r="B17" s="572" t="str">
        <f>IF('Formular 3a_1'!B19&lt;1,"",'Formular 3a_1'!B19)</f>
        <v/>
      </c>
      <c r="C17" s="573"/>
      <c r="D17" s="573"/>
      <c r="E17" s="573"/>
      <c r="F17" s="574"/>
      <c r="G17" s="572" t="str">
        <f>IF('Formular 3a_1'!G19&lt;1,"",'Formular 3a_1'!G19)</f>
        <v/>
      </c>
      <c r="H17" s="573"/>
      <c r="I17" s="573"/>
      <c r="J17" s="573"/>
      <c r="K17" s="574"/>
      <c r="L17" s="578" t="str">
        <f>IF('Formular 3a_1'!O19&lt;1,"",'Formular 3a_1'!O19)</f>
        <v/>
      </c>
      <c r="M17" s="573"/>
      <c r="N17" s="573"/>
      <c r="O17" s="573"/>
      <c r="P17" s="574"/>
      <c r="Q17" s="572" t="str">
        <f>IF('Formular 3a_1'!S19&lt;1,"",'Formular 3a_1'!S19)</f>
        <v/>
      </c>
      <c r="R17" s="573"/>
      <c r="S17" s="573"/>
      <c r="T17" s="573"/>
      <c r="U17" s="573"/>
      <c r="V17" s="573"/>
      <c r="W17" s="293"/>
      <c r="X17" s="579"/>
      <c r="Y17" s="210" t="str">
        <f>IF('Formular 3a_1'!Z19&lt;1,"",'Formular 3a_1'!Z19)</f>
        <v/>
      </c>
      <c r="AA17" s="240"/>
    </row>
    <row r="18" spans="1:27" ht="10.199999999999999" customHeight="1">
      <c r="A18" s="475"/>
      <c r="B18" s="575"/>
      <c r="C18" s="576"/>
      <c r="D18" s="576"/>
      <c r="E18" s="576"/>
      <c r="F18" s="577"/>
      <c r="G18" s="575"/>
      <c r="H18" s="576"/>
      <c r="I18" s="576"/>
      <c r="J18" s="576"/>
      <c r="K18" s="577"/>
      <c r="L18" s="575"/>
      <c r="M18" s="576"/>
      <c r="N18" s="576"/>
      <c r="O18" s="576"/>
      <c r="P18" s="577"/>
      <c r="Q18" s="575"/>
      <c r="R18" s="576"/>
      <c r="S18" s="576"/>
      <c r="T18" s="576"/>
      <c r="U18" s="576"/>
      <c r="V18" s="576"/>
      <c r="W18" s="398"/>
      <c r="X18" s="580"/>
      <c r="Y18" s="211"/>
      <c r="AA18" s="240"/>
    </row>
    <row r="19" spans="1:27" ht="10.199999999999999" customHeight="1">
      <c r="A19" s="474">
        <v>2</v>
      </c>
      <c r="B19" s="572" t="str">
        <f>IF('Formular 3a_1'!B21&lt;1,"",'Formular 3a_1'!B21)</f>
        <v/>
      </c>
      <c r="C19" s="573"/>
      <c r="D19" s="573"/>
      <c r="E19" s="573"/>
      <c r="F19" s="574"/>
      <c r="G19" s="572" t="str">
        <f>IF('Formular 3a_1'!G21&lt;1,"",'Formular 3a_1'!G21)</f>
        <v/>
      </c>
      <c r="H19" s="573"/>
      <c r="I19" s="573"/>
      <c r="J19" s="573"/>
      <c r="K19" s="574"/>
      <c r="L19" s="578" t="str">
        <f>IF('Formular 3a_1'!O21&lt;1,"",'Formular 3a_1'!O21)</f>
        <v/>
      </c>
      <c r="M19" s="573"/>
      <c r="N19" s="573"/>
      <c r="O19" s="573"/>
      <c r="P19" s="574"/>
      <c r="Q19" s="572" t="str">
        <f>IF('Formular 3a_1'!S21&lt;1,"",'Formular 3a_1'!S21)</f>
        <v/>
      </c>
      <c r="R19" s="573"/>
      <c r="S19" s="573"/>
      <c r="T19" s="573"/>
      <c r="U19" s="573"/>
      <c r="V19" s="573"/>
      <c r="W19" s="293"/>
      <c r="X19" s="579"/>
      <c r="Y19" s="210" t="str">
        <f>IF('Formular 3a_1'!Z21&lt;1,"",'Formular 3a_1'!Z21)</f>
        <v/>
      </c>
      <c r="AA19" s="240"/>
    </row>
    <row r="20" spans="1:27" ht="10.199999999999999" customHeight="1">
      <c r="A20" s="475"/>
      <c r="B20" s="575"/>
      <c r="C20" s="576"/>
      <c r="D20" s="576"/>
      <c r="E20" s="576"/>
      <c r="F20" s="577"/>
      <c r="G20" s="575"/>
      <c r="H20" s="576"/>
      <c r="I20" s="576"/>
      <c r="J20" s="576"/>
      <c r="K20" s="577"/>
      <c r="L20" s="575"/>
      <c r="M20" s="576"/>
      <c r="N20" s="576"/>
      <c r="O20" s="576"/>
      <c r="P20" s="577"/>
      <c r="Q20" s="575"/>
      <c r="R20" s="576"/>
      <c r="S20" s="576"/>
      <c r="T20" s="576"/>
      <c r="U20" s="576"/>
      <c r="V20" s="576"/>
      <c r="W20" s="398"/>
      <c r="X20" s="580"/>
      <c r="Y20" s="211"/>
      <c r="AA20" s="240"/>
    </row>
    <row r="21" spans="1:27" ht="10.199999999999999" customHeight="1">
      <c r="A21" s="474">
        <v>3</v>
      </c>
      <c r="B21" s="572" t="str">
        <f>IF('Formular 3a_1'!B23&lt;1,"",'Formular 3a_1'!B23)</f>
        <v/>
      </c>
      <c r="C21" s="573"/>
      <c r="D21" s="573"/>
      <c r="E21" s="573"/>
      <c r="F21" s="574"/>
      <c r="G21" s="572" t="str">
        <f>IF('Formular 3a_1'!G23&lt;1,"",'Formular 3a_1'!G23)</f>
        <v/>
      </c>
      <c r="H21" s="573"/>
      <c r="I21" s="573"/>
      <c r="J21" s="573"/>
      <c r="K21" s="574"/>
      <c r="L21" s="578" t="str">
        <f>IF('Formular 3a_1'!O23&lt;1,"",'Formular 3a_1'!O23)</f>
        <v/>
      </c>
      <c r="M21" s="573"/>
      <c r="N21" s="573"/>
      <c r="O21" s="573"/>
      <c r="P21" s="574"/>
      <c r="Q21" s="572" t="str">
        <f>IF('Formular 3a_1'!S23&lt;1,"",'Formular 3a_1'!S23)</f>
        <v/>
      </c>
      <c r="R21" s="573"/>
      <c r="S21" s="573"/>
      <c r="T21" s="573"/>
      <c r="U21" s="573"/>
      <c r="V21" s="573"/>
      <c r="W21" s="293"/>
      <c r="X21" s="579"/>
      <c r="Y21" s="210" t="str">
        <f>IF('Formular 3a_1'!Z23&lt;1,"",'Formular 3a_1'!Z23)</f>
        <v/>
      </c>
      <c r="AA21" s="240"/>
    </row>
    <row r="22" spans="1:27" ht="10.199999999999999" customHeight="1">
      <c r="A22" s="475"/>
      <c r="B22" s="575"/>
      <c r="C22" s="576"/>
      <c r="D22" s="576"/>
      <c r="E22" s="576"/>
      <c r="F22" s="577"/>
      <c r="G22" s="575"/>
      <c r="H22" s="576"/>
      <c r="I22" s="576"/>
      <c r="J22" s="576"/>
      <c r="K22" s="577"/>
      <c r="L22" s="575"/>
      <c r="M22" s="576"/>
      <c r="N22" s="576"/>
      <c r="O22" s="576"/>
      <c r="P22" s="577"/>
      <c r="Q22" s="575"/>
      <c r="R22" s="576"/>
      <c r="S22" s="576"/>
      <c r="T22" s="576"/>
      <c r="U22" s="576"/>
      <c r="V22" s="576"/>
      <c r="W22" s="398"/>
      <c r="X22" s="580"/>
      <c r="Y22" s="211"/>
      <c r="AA22" s="240"/>
    </row>
    <row r="23" spans="1:27" ht="10.199999999999999" customHeight="1">
      <c r="A23" s="474">
        <v>4</v>
      </c>
      <c r="B23" s="572" t="str">
        <f>IF('Formular 3a_1'!B25&lt;1,"",'Formular 3a_1'!B25)</f>
        <v/>
      </c>
      <c r="C23" s="573"/>
      <c r="D23" s="573"/>
      <c r="E23" s="573"/>
      <c r="F23" s="574"/>
      <c r="G23" s="572" t="str">
        <f>IF('Formular 3a_1'!G25&lt;1,"",'Formular 3a_1'!G25)</f>
        <v/>
      </c>
      <c r="H23" s="573"/>
      <c r="I23" s="573"/>
      <c r="J23" s="573"/>
      <c r="K23" s="574"/>
      <c r="L23" s="578" t="str">
        <f>IF('Formular 3a_1'!O25&lt;1,"",'Formular 3a_1'!O25)</f>
        <v/>
      </c>
      <c r="M23" s="573"/>
      <c r="N23" s="573"/>
      <c r="O23" s="573"/>
      <c r="P23" s="574"/>
      <c r="Q23" s="572" t="str">
        <f>IF('Formular 3a_1'!S25&lt;1,"",'Formular 3a_1'!S25)</f>
        <v/>
      </c>
      <c r="R23" s="573"/>
      <c r="S23" s="573"/>
      <c r="T23" s="573"/>
      <c r="U23" s="573"/>
      <c r="V23" s="573"/>
      <c r="W23" s="293"/>
      <c r="X23" s="579"/>
      <c r="Y23" s="210" t="str">
        <f>IF('Formular 3a_1'!Z25&lt;1,"",'Formular 3a_1'!Z25)</f>
        <v/>
      </c>
      <c r="AA23" s="240"/>
    </row>
    <row r="24" spans="1:27" ht="10.199999999999999" customHeight="1">
      <c r="A24" s="475"/>
      <c r="B24" s="575"/>
      <c r="C24" s="576"/>
      <c r="D24" s="576"/>
      <c r="E24" s="576"/>
      <c r="F24" s="577"/>
      <c r="G24" s="575"/>
      <c r="H24" s="576"/>
      <c r="I24" s="576"/>
      <c r="J24" s="576"/>
      <c r="K24" s="577"/>
      <c r="L24" s="575"/>
      <c r="M24" s="576"/>
      <c r="N24" s="576"/>
      <c r="O24" s="576"/>
      <c r="P24" s="577"/>
      <c r="Q24" s="575"/>
      <c r="R24" s="576"/>
      <c r="S24" s="576"/>
      <c r="T24" s="576"/>
      <c r="U24" s="576"/>
      <c r="V24" s="576"/>
      <c r="W24" s="398"/>
      <c r="X24" s="580"/>
      <c r="Y24" s="211"/>
      <c r="AA24" s="240"/>
    </row>
    <row r="25" spans="1:27" ht="10.199999999999999" customHeight="1">
      <c r="A25" s="474">
        <v>5</v>
      </c>
      <c r="B25" s="572" t="str">
        <f>IF('Formular 3a_1'!B27&lt;1,"",'Formular 3a_1'!B27)</f>
        <v/>
      </c>
      <c r="C25" s="573"/>
      <c r="D25" s="573"/>
      <c r="E25" s="573"/>
      <c r="F25" s="574"/>
      <c r="G25" s="572" t="str">
        <f>IF('Formular 3a_1'!G27&lt;1,"",'Formular 3a_1'!G27)</f>
        <v/>
      </c>
      <c r="H25" s="573"/>
      <c r="I25" s="573"/>
      <c r="J25" s="573"/>
      <c r="K25" s="574"/>
      <c r="L25" s="578" t="str">
        <f>IF('Formular 3a_1'!O27&lt;1,"",'Formular 3a_1'!O27)</f>
        <v/>
      </c>
      <c r="M25" s="573"/>
      <c r="N25" s="573"/>
      <c r="O25" s="573"/>
      <c r="P25" s="574"/>
      <c r="Q25" s="572" t="str">
        <f>IF('Formular 3a_1'!S27&lt;1,"",'Formular 3a_1'!S27)</f>
        <v/>
      </c>
      <c r="R25" s="573"/>
      <c r="S25" s="573"/>
      <c r="T25" s="573"/>
      <c r="U25" s="573"/>
      <c r="V25" s="573"/>
      <c r="W25" s="293"/>
      <c r="X25" s="579"/>
      <c r="Y25" s="210" t="str">
        <f>IF('Formular 3a_1'!Z27&lt;1,"",'Formular 3a_1'!Z27)</f>
        <v/>
      </c>
      <c r="AA25" s="240"/>
    </row>
    <row r="26" spans="1:27" ht="10.199999999999999" customHeight="1">
      <c r="A26" s="475"/>
      <c r="B26" s="575"/>
      <c r="C26" s="576"/>
      <c r="D26" s="576"/>
      <c r="E26" s="576"/>
      <c r="F26" s="577"/>
      <c r="G26" s="575"/>
      <c r="H26" s="576"/>
      <c r="I26" s="576"/>
      <c r="J26" s="576"/>
      <c r="K26" s="577"/>
      <c r="L26" s="575"/>
      <c r="M26" s="576"/>
      <c r="N26" s="576"/>
      <c r="O26" s="576"/>
      <c r="P26" s="577"/>
      <c r="Q26" s="575"/>
      <c r="R26" s="576"/>
      <c r="S26" s="576"/>
      <c r="T26" s="576"/>
      <c r="U26" s="576"/>
      <c r="V26" s="576"/>
      <c r="W26" s="398"/>
      <c r="X26" s="580"/>
      <c r="Y26" s="211"/>
      <c r="AA26" s="240"/>
    </row>
    <row r="27" spans="1:27" ht="10.199999999999999" customHeight="1">
      <c r="A27" s="474">
        <v>6</v>
      </c>
      <c r="B27" s="572" t="str">
        <f>IF('Formular 3a_1'!B29&lt;1,"",'Formular 3a_1'!B29)</f>
        <v/>
      </c>
      <c r="C27" s="573"/>
      <c r="D27" s="573"/>
      <c r="E27" s="573"/>
      <c r="F27" s="574"/>
      <c r="G27" s="572" t="str">
        <f>IF('Formular 3a_1'!G29&lt;1,"",'Formular 3a_1'!G29)</f>
        <v/>
      </c>
      <c r="H27" s="573"/>
      <c r="I27" s="573"/>
      <c r="J27" s="573"/>
      <c r="K27" s="574"/>
      <c r="L27" s="578" t="str">
        <f>IF('Formular 3a_1'!O29&lt;1,"",'Formular 3a_1'!O29)</f>
        <v/>
      </c>
      <c r="M27" s="573"/>
      <c r="N27" s="573"/>
      <c r="O27" s="573"/>
      <c r="P27" s="574"/>
      <c r="Q27" s="572" t="str">
        <f>IF('Formular 3a_1'!S29&lt;1,"",'Formular 3a_1'!S29)</f>
        <v/>
      </c>
      <c r="R27" s="573"/>
      <c r="S27" s="573"/>
      <c r="T27" s="573"/>
      <c r="U27" s="573"/>
      <c r="V27" s="573"/>
      <c r="W27" s="293"/>
      <c r="X27" s="579"/>
      <c r="Y27" s="210" t="str">
        <f>IF('Formular 3a_1'!Z29&lt;1,"",'Formular 3a_1'!Z29)</f>
        <v/>
      </c>
      <c r="Z27" s="17"/>
      <c r="AA27" s="240"/>
    </row>
    <row r="28" spans="1:27" ht="10.199999999999999" customHeight="1">
      <c r="A28" s="475"/>
      <c r="B28" s="575"/>
      <c r="C28" s="576"/>
      <c r="D28" s="576"/>
      <c r="E28" s="576"/>
      <c r="F28" s="577"/>
      <c r="G28" s="575"/>
      <c r="H28" s="576"/>
      <c r="I28" s="576"/>
      <c r="J28" s="576"/>
      <c r="K28" s="577"/>
      <c r="L28" s="575"/>
      <c r="M28" s="576"/>
      <c r="N28" s="576"/>
      <c r="O28" s="576"/>
      <c r="P28" s="577"/>
      <c r="Q28" s="575"/>
      <c r="R28" s="576"/>
      <c r="S28" s="576"/>
      <c r="T28" s="576"/>
      <c r="U28" s="576"/>
      <c r="V28" s="576"/>
      <c r="W28" s="398"/>
      <c r="X28" s="580"/>
      <c r="Y28" s="211"/>
      <c r="AA28" s="240"/>
    </row>
    <row r="29" spans="1:27" ht="10.199999999999999" customHeight="1">
      <c r="A29" s="474">
        <v>7</v>
      </c>
      <c r="B29" s="572" t="str">
        <f>IF('Formular 3a_1'!B31&lt;1,"",'Formular 3a_1'!B31)</f>
        <v/>
      </c>
      <c r="C29" s="573"/>
      <c r="D29" s="573"/>
      <c r="E29" s="573"/>
      <c r="F29" s="574"/>
      <c r="G29" s="572" t="str">
        <f>IF('Formular 3a_1'!G31&lt;1,"",'Formular 3a_1'!G31)</f>
        <v/>
      </c>
      <c r="H29" s="573"/>
      <c r="I29" s="573"/>
      <c r="J29" s="573"/>
      <c r="K29" s="574"/>
      <c r="L29" s="578" t="str">
        <f>IF('Formular 3a_1'!O31&lt;1,"",'Formular 3a_1'!O31)</f>
        <v/>
      </c>
      <c r="M29" s="573"/>
      <c r="N29" s="573"/>
      <c r="O29" s="573"/>
      <c r="P29" s="574"/>
      <c r="Q29" s="572" t="str">
        <f>IF('Formular 3a_1'!S31&lt;1,"",'Formular 3a_1'!S31)</f>
        <v/>
      </c>
      <c r="R29" s="573"/>
      <c r="S29" s="573"/>
      <c r="T29" s="573"/>
      <c r="U29" s="573"/>
      <c r="V29" s="573"/>
      <c r="W29" s="293"/>
      <c r="X29" s="579"/>
      <c r="Y29" s="210" t="str">
        <f>IF('Formular 3a_1'!Z31&lt;1,"",'Formular 3a_1'!Z31)</f>
        <v/>
      </c>
      <c r="AA29" s="240"/>
    </row>
    <row r="30" spans="1:27" ht="10.199999999999999" customHeight="1">
      <c r="A30" s="475"/>
      <c r="B30" s="575"/>
      <c r="C30" s="576"/>
      <c r="D30" s="576"/>
      <c r="E30" s="576"/>
      <c r="F30" s="577"/>
      <c r="G30" s="575"/>
      <c r="H30" s="576"/>
      <c r="I30" s="576"/>
      <c r="J30" s="576"/>
      <c r="K30" s="577"/>
      <c r="L30" s="575"/>
      <c r="M30" s="576"/>
      <c r="N30" s="576"/>
      <c r="O30" s="576"/>
      <c r="P30" s="577"/>
      <c r="Q30" s="575"/>
      <c r="R30" s="576"/>
      <c r="S30" s="576"/>
      <c r="T30" s="576"/>
      <c r="U30" s="576"/>
      <c r="V30" s="576"/>
      <c r="W30" s="398"/>
      <c r="X30" s="580"/>
      <c r="Y30" s="211"/>
      <c r="AA30" s="240"/>
    </row>
    <row r="31" spans="1:27" ht="10.199999999999999" customHeight="1">
      <c r="A31" s="474">
        <v>8</v>
      </c>
      <c r="B31" s="572" t="str">
        <f>IF('Formular 3a_1'!B33&lt;1,"",'Formular 3a_1'!B33)</f>
        <v/>
      </c>
      <c r="C31" s="573"/>
      <c r="D31" s="573"/>
      <c r="E31" s="573"/>
      <c r="F31" s="574"/>
      <c r="G31" s="572" t="str">
        <f>IF('Formular 3a_1'!G33&lt;1,"",'Formular 3a_1'!G33)</f>
        <v/>
      </c>
      <c r="H31" s="573"/>
      <c r="I31" s="573"/>
      <c r="J31" s="573"/>
      <c r="K31" s="574"/>
      <c r="L31" s="578" t="str">
        <f>IF('Formular 3a_1'!O33&lt;1,"",'Formular 3a_1'!O33)</f>
        <v/>
      </c>
      <c r="M31" s="573"/>
      <c r="N31" s="573"/>
      <c r="O31" s="573"/>
      <c r="P31" s="574"/>
      <c r="Q31" s="572" t="str">
        <f>IF('Formular 3a_1'!S33&lt;1,"",'Formular 3a_1'!S33)</f>
        <v/>
      </c>
      <c r="R31" s="573"/>
      <c r="S31" s="573"/>
      <c r="T31" s="573"/>
      <c r="U31" s="573"/>
      <c r="V31" s="573"/>
      <c r="W31" s="293"/>
      <c r="X31" s="579"/>
      <c r="Y31" s="210" t="str">
        <f>IF('Formular 3a_1'!Z33&lt;1,"",'Formular 3a_1'!Z33)</f>
        <v/>
      </c>
      <c r="AA31" s="240"/>
    </row>
    <row r="32" spans="1:27" ht="10.199999999999999" customHeight="1">
      <c r="A32" s="475"/>
      <c r="B32" s="575"/>
      <c r="C32" s="576"/>
      <c r="D32" s="576"/>
      <c r="E32" s="576"/>
      <c r="F32" s="577"/>
      <c r="G32" s="575"/>
      <c r="H32" s="576"/>
      <c r="I32" s="576"/>
      <c r="J32" s="576"/>
      <c r="K32" s="577"/>
      <c r="L32" s="575"/>
      <c r="M32" s="576"/>
      <c r="N32" s="576"/>
      <c r="O32" s="576"/>
      <c r="P32" s="577"/>
      <c r="Q32" s="575"/>
      <c r="R32" s="576"/>
      <c r="S32" s="576"/>
      <c r="T32" s="576"/>
      <c r="U32" s="576"/>
      <c r="V32" s="576"/>
      <c r="W32" s="398"/>
      <c r="X32" s="580"/>
      <c r="Y32" s="211"/>
      <c r="AA32" s="240"/>
    </row>
    <row r="33" spans="1:27" ht="10.199999999999999" customHeight="1">
      <c r="A33" s="474">
        <v>9</v>
      </c>
      <c r="B33" s="572" t="str">
        <f>IF('Formular 3a_1'!B35&lt;1,"",'Formular 3a_1'!B35)</f>
        <v/>
      </c>
      <c r="C33" s="573"/>
      <c r="D33" s="573"/>
      <c r="E33" s="573"/>
      <c r="F33" s="574"/>
      <c r="G33" s="572" t="str">
        <f>IF('Formular 3a_1'!G35&lt;1,"",'Formular 3a_1'!G35)</f>
        <v/>
      </c>
      <c r="H33" s="573"/>
      <c r="I33" s="573"/>
      <c r="J33" s="573"/>
      <c r="K33" s="574"/>
      <c r="L33" s="578" t="str">
        <f>IF('Formular 3a_1'!O35&lt;1,"",'Formular 3a_1'!O35)</f>
        <v/>
      </c>
      <c r="M33" s="573"/>
      <c r="N33" s="573"/>
      <c r="O33" s="573"/>
      <c r="P33" s="574"/>
      <c r="Q33" s="572" t="str">
        <f>IF('Formular 3a_1'!S35&lt;1,"",'Formular 3a_1'!S35)</f>
        <v/>
      </c>
      <c r="R33" s="573"/>
      <c r="S33" s="573"/>
      <c r="T33" s="573"/>
      <c r="U33" s="573"/>
      <c r="V33" s="573"/>
      <c r="W33" s="293"/>
      <c r="X33" s="579"/>
      <c r="Y33" s="210" t="str">
        <f>IF('Formular 3a_1'!Z35&lt;1,"",'Formular 3a_1'!Z35)</f>
        <v/>
      </c>
      <c r="AA33" s="240"/>
    </row>
    <row r="34" spans="1:27" ht="10.199999999999999" customHeight="1">
      <c r="A34" s="475"/>
      <c r="B34" s="575"/>
      <c r="C34" s="576"/>
      <c r="D34" s="576"/>
      <c r="E34" s="576"/>
      <c r="F34" s="577"/>
      <c r="G34" s="575"/>
      <c r="H34" s="576"/>
      <c r="I34" s="576"/>
      <c r="J34" s="576"/>
      <c r="K34" s="577"/>
      <c r="L34" s="575"/>
      <c r="M34" s="576"/>
      <c r="N34" s="576"/>
      <c r="O34" s="576"/>
      <c r="P34" s="577"/>
      <c r="Q34" s="575"/>
      <c r="R34" s="576"/>
      <c r="S34" s="576"/>
      <c r="T34" s="576"/>
      <c r="U34" s="576"/>
      <c r="V34" s="576"/>
      <c r="W34" s="398"/>
      <c r="X34" s="580"/>
      <c r="Y34" s="211"/>
      <c r="AA34" s="240"/>
    </row>
    <row r="35" spans="1:27" ht="10.199999999999999" customHeight="1">
      <c r="A35" s="474">
        <v>10</v>
      </c>
      <c r="B35" s="572" t="str">
        <f>IF('Formular 3a_1'!B37&lt;1,"",'Formular 3a_1'!B37)</f>
        <v/>
      </c>
      <c r="C35" s="573"/>
      <c r="D35" s="573"/>
      <c r="E35" s="573"/>
      <c r="F35" s="574"/>
      <c r="G35" s="572" t="str">
        <f>IF('Formular 3a_1'!G37&lt;1,"",'Formular 3a_1'!G37)</f>
        <v/>
      </c>
      <c r="H35" s="573"/>
      <c r="I35" s="573"/>
      <c r="J35" s="573"/>
      <c r="K35" s="574"/>
      <c r="L35" s="578" t="str">
        <f>IF('Formular 3a_1'!O37&lt;1,"",'Formular 3a_1'!O37)</f>
        <v/>
      </c>
      <c r="M35" s="573"/>
      <c r="N35" s="573"/>
      <c r="O35" s="573"/>
      <c r="P35" s="574"/>
      <c r="Q35" s="572" t="str">
        <f>IF('Formular 3a_1'!S37&lt;1,"",'Formular 3a_1'!S37)</f>
        <v/>
      </c>
      <c r="R35" s="573"/>
      <c r="S35" s="573"/>
      <c r="T35" s="573"/>
      <c r="U35" s="573"/>
      <c r="V35" s="573"/>
      <c r="W35" s="293"/>
      <c r="X35" s="579"/>
      <c r="Y35" s="210" t="str">
        <f>IF('Formular 3a_1'!Z37&lt;1,"",'Formular 3a_1'!Z37)</f>
        <v/>
      </c>
      <c r="AA35" s="240"/>
    </row>
    <row r="36" spans="1:27" ht="10.199999999999999" customHeight="1">
      <c r="A36" s="475"/>
      <c r="B36" s="575"/>
      <c r="C36" s="576"/>
      <c r="D36" s="576"/>
      <c r="E36" s="576"/>
      <c r="F36" s="577"/>
      <c r="G36" s="575"/>
      <c r="H36" s="576"/>
      <c r="I36" s="576"/>
      <c r="J36" s="576"/>
      <c r="K36" s="577"/>
      <c r="L36" s="575"/>
      <c r="M36" s="576"/>
      <c r="N36" s="576"/>
      <c r="O36" s="576"/>
      <c r="P36" s="577"/>
      <c r="Q36" s="575"/>
      <c r="R36" s="576"/>
      <c r="S36" s="576"/>
      <c r="T36" s="576"/>
      <c r="U36" s="576"/>
      <c r="V36" s="576"/>
      <c r="W36" s="398"/>
      <c r="X36" s="580"/>
      <c r="Y36" s="211"/>
      <c r="AA36" s="240"/>
    </row>
    <row r="37" spans="1:27" ht="10.199999999999999" customHeight="1">
      <c r="A37" s="474">
        <v>11</v>
      </c>
      <c r="B37" s="572" t="str">
        <f>IF('Formular 3a_1'!B39&lt;1,"",'Formular 3a_1'!B39)</f>
        <v/>
      </c>
      <c r="C37" s="573"/>
      <c r="D37" s="573"/>
      <c r="E37" s="573"/>
      <c r="F37" s="574"/>
      <c r="G37" s="572" t="str">
        <f>IF('Formular 3a_1'!G39&lt;1,"",'Formular 3a_1'!G39)</f>
        <v/>
      </c>
      <c r="H37" s="573"/>
      <c r="I37" s="573"/>
      <c r="J37" s="573"/>
      <c r="K37" s="574"/>
      <c r="L37" s="578" t="str">
        <f>IF('Formular 3a_1'!O39&lt;1,"",'Formular 3a_1'!O39)</f>
        <v/>
      </c>
      <c r="M37" s="573"/>
      <c r="N37" s="573"/>
      <c r="O37" s="573"/>
      <c r="P37" s="574"/>
      <c r="Q37" s="572" t="str">
        <f>IF('Formular 3a_1'!S39&lt;1,"",'Formular 3a_1'!S39)</f>
        <v/>
      </c>
      <c r="R37" s="573"/>
      <c r="S37" s="573"/>
      <c r="T37" s="573"/>
      <c r="U37" s="573"/>
      <c r="V37" s="573"/>
      <c r="W37" s="293"/>
      <c r="X37" s="579"/>
      <c r="Y37" s="210" t="str">
        <f>IF('Formular 3a_1'!Z39&lt;1,"",'Formular 3a_1'!Z39)</f>
        <v/>
      </c>
      <c r="AA37" s="240"/>
    </row>
    <row r="38" spans="1:27" ht="10.199999999999999" customHeight="1">
      <c r="A38" s="475"/>
      <c r="B38" s="575"/>
      <c r="C38" s="576"/>
      <c r="D38" s="576"/>
      <c r="E38" s="576"/>
      <c r="F38" s="577"/>
      <c r="G38" s="575"/>
      <c r="H38" s="576"/>
      <c r="I38" s="576"/>
      <c r="J38" s="576"/>
      <c r="K38" s="577"/>
      <c r="L38" s="575"/>
      <c r="M38" s="576"/>
      <c r="N38" s="576"/>
      <c r="O38" s="576"/>
      <c r="P38" s="577"/>
      <c r="Q38" s="575"/>
      <c r="R38" s="576"/>
      <c r="S38" s="576"/>
      <c r="T38" s="576"/>
      <c r="U38" s="576"/>
      <c r="V38" s="576"/>
      <c r="W38" s="398"/>
      <c r="X38" s="580"/>
      <c r="Y38" s="211"/>
      <c r="AA38" s="240"/>
    </row>
    <row r="39" spans="1:27" ht="10.199999999999999" customHeight="1">
      <c r="A39" s="474">
        <v>12</v>
      </c>
      <c r="B39" s="572" t="str">
        <f>IF('Formular 3a_1'!B41&lt;1,"",'Formular 3a_1'!B41)</f>
        <v/>
      </c>
      <c r="C39" s="573"/>
      <c r="D39" s="573"/>
      <c r="E39" s="573"/>
      <c r="F39" s="574"/>
      <c r="G39" s="572" t="str">
        <f>IF('Formular 3a_1'!G41&lt;1,"",'Formular 3a_1'!G41)</f>
        <v/>
      </c>
      <c r="H39" s="573"/>
      <c r="I39" s="573"/>
      <c r="J39" s="573"/>
      <c r="K39" s="574"/>
      <c r="L39" s="578" t="str">
        <f>IF('Formular 3a_1'!O41&lt;1,"",'Formular 3a_1'!O41)</f>
        <v/>
      </c>
      <c r="M39" s="573"/>
      <c r="N39" s="573"/>
      <c r="O39" s="573"/>
      <c r="P39" s="574"/>
      <c r="Q39" s="572" t="str">
        <f>IF('Formular 3a_1'!S41&lt;1,"",'Formular 3a_1'!S41)</f>
        <v/>
      </c>
      <c r="R39" s="573"/>
      <c r="S39" s="573"/>
      <c r="T39" s="573"/>
      <c r="U39" s="573"/>
      <c r="V39" s="573"/>
      <c r="W39" s="293"/>
      <c r="X39" s="579"/>
      <c r="Y39" s="210" t="str">
        <f>IF('Formular 3a_1'!Z41&lt;1,"",'Formular 3a_1'!Z41)</f>
        <v/>
      </c>
      <c r="AA39" s="240"/>
    </row>
    <row r="40" spans="1:27" ht="10.199999999999999" customHeight="1">
      <c r="A40" s="475"/>
      <c r="B40" s="575"/>
      <c r="C40" s="576"/>
      <c r="D40" s="576"/>
      <c r="E40" s="576"/>
      <c r="F40" s="577"/>
      <c r="G40" s="575"/>
      <c r="H40" s="576"/>
      <c r="I40" s="576"/>
      <c r="J40" s="576"/>
      <c r="K40" s="577"/>
      <c r="L40" s="575"/>
      <c r="M40" s="576"/>
      <c r="N40" s="576"/>
      <c r="O40" s="576"/>
      <c r="P40" s="577"/>
      <c r="Q40" s="575"/>
      <c r="R40" s="576"/>
      <c r="S40" s="576"/>
      <c r="T40" s="576"/>
      <c r="U40" s="576"/>
      <c r="V40" s="576"/>
      <c r="W40" s="398"/>
      <c r="X40" s="580"/>
      <c r="Y40" s="211"/>
      <c r="AA40" s="240"/>
    </row>
    <row r="41" spans="1:27" ht="10.199999999999999" customHeight="1">
      <c r="A41" s="474">
        <v>13</v>
      </c>
      <c r="B41" s="572" t="str">
        <f>IF('Formular 3a_1'!B43&lt;1,"",'Formular 3a_1'!B43)</f>
        <v/>
      </c>
      <c r="C41" s="573"/>
      <c r="D41" s="573"/>
      <c r="E41" s="573"/>
      <c r="F41" s="574"/>
      <c r="G41" s="572" t="str">
        <f>IF('Formular 3a_1'!G43&lt;1,"",'Formular 3a_1'!G43)</f>
        <v/>
      </c>
      <c r="H41" s="573"/>
      <c r="I41" s="573"/>
      <c r="J41" s="573"/>
      <c r="K41" s="574"/>
      <c r="L41" s="578" t="str">
        <f>IF('Formular 3a_1'!O43&lt;1,"",'Formular 3a_1'!O43)</f>
        <v/>
      </c>
      <c r="M41" s="573"/>
      <c r="N41" s="573"/>
      <c r="O41" s="573"/>
      <c r="P41" s="574"/>
      <c r="Q41" s="572" t="str">
        <f>IF('Formular 3a_1'!S43&lt;1,"",'Formular 3a_1'!S43)</f>
        <v/>
      </c>
      <c r="R41" s="573"/>
      <c r="S41" s="573"/>
      <c r="T41" s="573"/>
      <c r="U41" s="573"/>
      <c r="V41" s="573"/>
      <c r="W41" s="293"/>
      <c r="X41" s="579"/>
      <c r="Y41" s="210" t="str">
        <f>IF('Formular 3a_1'!Z43&lt;1,"",'Formular 3a_1'!Z43)</f>
        <v/>
      </c>
      <c r="AA41" s="240"/>
    </row>
    <row r="42" spans="1:27" ht="10.199999999999999" customHeight="1">
      <c r="A42" s="475"/>
      <c r="B42" s="575"/>
      <c r="C42" s="576"/>
      <c r="D42" s="576"/>
      <c r="E42" s="576"/>
      <c r="F42" s="577"/>
      <c r="G42" s="575"/>
      <c r="H42" s="576"/>
      <c r="I42" s="576"/>
      <c r="J42" s="576"/>
      <c r="K42" s="577"/>
      <c r="L42" s="575"/>
      <c r="M42" s="576"/>
      <c r="N42" s="576"/>
      <c r="O42" s="576"/>
      <c r="P42" s="577"/>
      <c r="Q42" s="575"/>
      <c r="R42" s="576"/>
      <c r="S42" s="576"/>
      <c r="T42" s="576"/>
      <c r="U42" s="576"/>
      <c r="V42" s="576"/>
      <c r="W42" s="398"/>
      <c r="X42" s="580"/>
      <c r="Y42" s="211"/>
      <c r="AA42" s="240"/>
    </row>
    <row r="43" spans="1:27" ht="10.199999999999999" customHeight="1">
      <c r="A43" s="474">
        <v>14</v>
      </c>
      <c r="B43" s="572" t="str">
        <f>IF('Formular 3a_1'!B45&lt;1,"",'Formular 3a_1'!B45)</f>
        <v/>
      </c>
      <c r="C43" s="573"/>
      <c r="D43" s="573"/>
      <c r="E43" s="573"/>
      <c r="F43" s="574"/>
      <c r="G43" s="572" t="str">
        <f>IF('Formular 3a_1'!G45&lt;1,"",'Formular 3a_1'!G45)</f>
        <v/>
      </c>
      <c r="H43" s="573"/>
      <c r="I43" s="573"/>
      <c r="J43" s="573"/>
      <c r="K43" s="574"/>
      <c r="L43" s="578" t="str">
        <f>IF('Formular 3a_1'!O45&lt;1,"",'Formular 3a_1'!O45)</f>
        <v/>
      </c>
      <c r="M43" s="573"/>
      <c r="N43" s="573"/>
      <c r="O43" s="573"/>
      <c r="P43" s="574"/>
      <c r="Q43" s="572" t="str">
        <f>IF('Formular 3a_1'!S45&lt;1,"",'Formular 3a_1'!S45)</f>
        <v/>
      </c>
      <c r="R43" s="573"/>
      <c r="S43" s="573"/>
      <c r="T43" s="573"/>
      <c r="U43" s="573"/>
      <c r="V43" s="573"/>
      <c r="W43" s="293"/>
      <c r="X43" s="579"/>
      <c r="Y43" s="210" t="str">
        <f>IF('Formular 3a_1'!Z45&lt;1,"",'Formular 3a_1'!Z45)</f>
        <v/>
      </c>
      <c r="AA43" s="240"/>
    </row>
    <row r="44" spans="1:27" ht="10.199999999999999" customHeight="1">
      <c r="A44" s="475"/>
      <c r="B44" s="575"/>
      <c r="C44" s="576"/>
      <c r="D44" s="576"/>
      <c r="E44" s="576"/>
      <c r="F44" s="577"/>
      <c r="G44" s="575"/>
      <c r="H44" s="576"/>
      <c r="I44" s="576"/>
      <c r="J44" s="576"/>
      <c r="K44" s="577"/>
      <c r="L44" s="575"/>
      <c r="M44" s="576"/>
      <c r="N44" s="576"/>
      <c r="O44" s="576"/>
      <c r="P44" s="577"/>
      <c r="Q44" s="575"/>
      <c r="R44" s="576"/>
      <c r="S44" s="576"/>
      <c r="T44" s="576"/>
      <c r="U44" s="576"/>
      <c r="V44" s="576"/>
      <c r="W44" s="398"/>
      <c r="X44" s="580"/>
      <c r="Y44" s="211"/>
      <c r="AA44" s="240"/>
    </row>
    <row r="45" spans="1:27" ht="10.199999999999999" customHeight="1">
      <c r="A45" s="474">
        <v>15</v>
      </c>
      <c r="B45" s="572" t="str">
        <f>IF('Formular 3a_1'!B47&lt;1,"",'Formular 3a_1'!B47)</f>
        <v/>
      </c>
      <c r="C45" s="573"/>
      <c r="D45" s="573"/>
      <c r="E45" s="573"/>
      <c r="F45" s="574"/>
      <c r="G45" s="572" t="str">
        <f>IF('Formular 3a_1'!G47&lt;1,"",'Formular 3a_1'!G47)</f>
        <v/>
      </c>
      <c r="H45" s="573"/>
      <c r="I45" s="573"/>
      <c r="J45" s="573"/>
      <c r="K45" s="574"/>
      <c r="L45" s="578" t="str">
        <f>IF('Formular 3a_1'!O47&lt;1,"",'Formular 3a_1'!O47)</f>
        <v/>
      </c>
      <c r="M45" s="573"/>
      <c r="N45" s="573"/>
      <c r="O45" s="573"/>
      <c r="P45" s="574"/>
      <c r="Q45" s="572" t="str">
        <f>IF('Formular 3a_1'!S47&lt;1,"",'Formular 3a_1'!S47)</f>
        <v/>
      </c>
      <c r="R45" s="573"/>
      <c r="S45" s="573"/>
      <c r="T45" s="573"/>
      <c r="U45" s="573"/>
      <c r="V45" s="573"/>
      <c r="W45" s="293"/>
      <c r="X45" s="579"/>
      <c r="Y45" s="210" t="str">
        <f>IF('Formular 3a_1'!Z47&lt;1,"",'Formular 3a_1'!Z47)</f>
        <v/>
      </c>
      <c r="AA45" s="240"/>
    </row>
    <row r="46" spans="1:27" ht="10.199999999999999" customHeight="1">
      <c r="A46" s="475"/>
      <c r="B46" s="575"/>
      <c r="C46" s="576"/>
      <c r="D46" s="576"/>
      <c r="E46" s="576"/>
      <c r="F46" s="577"/>
      <c r="G46" s="575"/>
      <c r="H46" s="576"/>
      <c r="I46" s="576"/>
      <c r="J46" s="576"/>
      <c r="K46" s="577"/>
      <c r="L46" s="575"/>
      <c r="M46" s="576"/>
      <c r="N46" s="576"/>
      <c r="O46" s="576"/>
      <c r="P46" s="577"/>
      <c r="Q46" s="575"/>
      <c r="R46" s="576"/>
      <c r="S46" s="576"/>
      <c r="T46" s="576"/>
      <c r="U46" s="576"/>
      <c r="V46" s="576"/>
      <c r="W46" s="398"/>
      <c r="X46" s="580"/>
      <c r="Y46" s="211"/>
      <c r="AA46" s="240"/>
    </row>
    <row r="47" spans="1:27" ht="10.199999999999999" customHeight="1">
      <c r="A47" s="474">
        <v>16</v>
      </c>
      <c r="B47" s="572" t="str">
        <f>IF('Formular 3a_1'!B49&lt;1,"",'Formular 3a_1'!B49)</f>
        <v/>
      </c>
      <c r="C47" s="573"/>
      <c r="D47" s="573"/>
      <c r="E47" s="573"/>
      <c r="F47" s="574"/>
      <c r="G47" s="572" t="str">
        <f>IF('Formular 3a_1'!G49&lt;1,"",'Formular 3a_1'!G49)</f>
        <v/>
      </c>
      <c r="H47" s="573"/>
      <c r="I47" s="573"/>
      <c r="J47" s="573"/>
      <c r="K47" s="574"/>
      <c r="L47" s="578" t="str">
        <f>IF('Formular 3a_1'!O49&lt;1,"",'Formular 3a_1'!O49)</f>
        <v/>
      </c>
      <c r="M47" s="573"/>
      <c r="N47" s="573"/>
      <c r="O47" s="573"/>
      <c r="P47" s="574"/>
      <c r="Q47" s="572" t="str">
        <f>IF('Formular 3a_1'!S49&lt;1,"",'Formular 3a_1'!S49)</f>
        <v/>
      </c>
      <c r="R47" s="573"/>
      <c r="S47" s="573"/>
      <c r="T47" s="573"/>
      <c r="U47" s="573"/>
      <c r="V47" s="573"/>
      <c r="W47" s="293"/>
      <c r="X47" s="579"/>
      <c r="Y47" s="210" t="str">
        <f>IF('Formular 3a_1'!Z49&lt;1,"",'Formular 3a_1'!Z49)</f>
        <v/>
      </c>
      <c r="AA47" s="240"/>
    </row>
    <row r="48" spans="1:27" ht="10.199999999999999" customHeight="1">
      <c r="A48" s="475"/>
      <c r="B48" s="575"/>
      <c r="C48" s="576"/>
      <c r="D48" s="576"/>
      <c r="E48" s="576"/>
      <c r="F48" s="577"/>
      <c r="G48" s="575"/>
      <c r="H48" s="576"/>
      <c r="I48" s="576"/>
      <c r="J48" s="576"/>
      <c r="K48" s="577"/>
      <c r="L48" s="575"/>
      <c r="M48" s="576"/>
      <c r="N48" s="576"/>
      <c r="O48" s="576"/>
      <c r="P48" s="577"/>
      <c r="Q48" s="575"/>
      <c r="R48" s="576"/>
      <c r="S48" s="576"/>
      <c r="T48" s="576"/>
      <c r="U48" s="576"/>
      <c r="V48" s="576"/>
      <c r="W48" s="398"/>
      <c r="X48" s="580"/>
      <c r="Y48" s="211"/>
      <c r="AA48" s="240"/>
    </row>
    <row r="49" spans="1:27" ht="10.199999999999999" customHeight="1">
      <c r="A49" s="474">
        <v>17</v>
      </c>
      <c r="B49" s="572" t="str">
        <f>IF('Formular 3a_1'!B51&lt;1,"",'Formular 3a_1'!B51)</f>
        <v/>
      </c>
      <c r="C49" s="573"/>
      <c r="D49" s="573"/>
      <c r="E49" s="573"/>
      <c r="F49" s="574"/>
      <c r="G49" s="572" t="str">
        <f>IF('Formular 3a_1'!G51&lt;1,"",'Formular 3a_1'!G51)</f>
        <v/>
      </c>
      <c r="H49" s="573"/>
      <c r="I49" s="573"/>
      <c r="J49" s="573"/>
      <c r="K49" s="574"/>
      <c r="L49" s="578" t="str">
        <f>IF('Formular 3a_1'!O51&lt;1,"",'Formular 3a_1'!O51)</f>
        <v/>
      </c>
      <c r="M49" s="573"/>
      <c r="N49" s="573"/>
      <c r="O49" s="573"/>
      <c r="P49" s="574"/>
      <c r="Q49" s="572" t="str">
        <f>IF('Formular 3a_1'!S51&lt;1,"",'Formular 3a_1'!S51)</f>
        <v/>
      </c>
      <c r="R49" s="573"/>
      <c r="S49" s="573"/>
      <c r="T49" s="573"/>
      <c r="U49" s="573"/>
      <c r="V49" s="573"/>
      <c r="W49" s="293"/>
      <c r="X49" s="579"/>
      <c r="Y49" s="210" t="str">
        <f>IF('Formular 3a_1'!Z51&lt;1,"",'Formular 3a_1'!Z51)</f>
        <v/>
      </c>
      <c r="AA49" s="240"/>
    </row>
    <row r="50" spans="1:27" ht="10.199999999999999" customHeight="1">
      <c r="A50" s="475"/>
      <c r="B50" s="575"/>
      <c r="C50" s="576"/>
      <c r="D50" s="576"/>
      <c r="E50" s="576"/>
      <c r="F50" s="577"/>
      <c r="G50" s="575"/>
      <c r="H50" s="576"/>
      <c r="I50" s="576"/>
      <c r="J50" s="576"/>
      <c r="K50" s="577"/>
      <c r="L50" s="575"/>
      <c r="M50" s="576"/>
      <c r="N50" s="576"/>
      <c r="O50" s="576"/>
      <c r="P50" s="577"/>
      <c r="Q50" s="575"/>
      <c r="R50" s="576"/>
      <c r="S50" s="576"/>
      <c r="T50" s="576"/>
      <c r="U50" s="576"/>
      <c r="V50" s="576"/>
      <c r="W50" s="398"/>
      <c r="X50" s="580"/>
      <c r="Y50" s="211"/>
      <c r="AA50" s="240"/>
    </row>
    <row r="51" spans="1:27" ht="10.199999999999999" customHeight="1">
      <c r="A51" s="474">
        <v>18</v>
      </c>
      <c r="B51" s="572" t="str">
        <f>IF('Formular 3a_1'!B53&lt;1,"",'Formular 3a_1'!B53)</f>
        <v/>
      </c>
      <c r="C51" s="573"/>
      <c r="D51" s="573"/>
      <c r="E51" s="573"/>
      <c r="F51" s="574"/>
      <c r="G51" s="572" t="str">
        <f>IF('Formular 3a_1'!G53&lt;1,"",'Formular 3a_1'!G53)</f>
        <v/>
      </c>
      <c r="H51" s="573"/>
      <c r="I51" s="573"/>
      <c r="J51" s="573"/>
      <c r="K51" s="574"/>
      <c r="L51" s="578" t="str">
        <f>IF('Formular 3a_1'!O53&lt;1,"",'Formular 3a_1'!O53)</f>
        <v/>
      </c>
      <c r="M51" s="573"/>
      <c r="N51" s="573"/>
      <c r="O51" s="573"/>
      <c r="P51" s="574"/>
      <c r="Q51" s="572" t="str">
        <f>IF('Formular 3a_1'!S53&lt;1,"",'Formular 3a_1'!S53)</f>
        <v/>
      </c>
      <c r="R51" s="573"/>
      <c r="S51" s="573"/>
      <c r="T51" s="573"/>
      <c r="U51" s="573"/>
      <c r="V51" s="573"/>
      <c r="W51" s="293"/>
      <c r="X51" s="579"/>
      <c r="Y51" s="210" t="str">
        <f>IF('Formular 3a_1'!Z53&lt;1,"",'Formular 3a_1'!Z53)</f>
        <v/>
      </c>
      <c r="AA51" s="240"/>
    </row>
    <row r="52" spans="1:27" ht="10.199999999999999" customHeight="1">
      <c r="A52" s="475"/>
      <c r="B52" s="575"/>
      <c r="C52" s="576"/>
      <c r="D52" s="576"/>
      <c r="E52" s="576"/>
      <c r="F52" s="577"/>
      <c r="G52" s="575"/>
      <c r="H52" s="576"/>
      <c r="I52" s="576"/>
      <c r="J52" s="576"/>
      <c r="K52" s="577"/>
      <c r="L52" s="575"/>
      <c r="M52" s="576"/>
      <c r="N52" s="576"/>
      <c r="O52" s="576"/>
      <c r="P52" s="577"/>
      <c r="Q52" s="575"/>
      <c r="R52" s="576"/>
      <c r="S52" s="576"/>
      <c r="T52" s="576"/>
      <c r="U52" s="576"/>
      <c r="V52" s="576"/>
      <c r="W52" s="398"/>
      <c r="X52" s="580"/>
      <c r="Y52" s="211"/>
      <c r="AA52" s="240"/>
    </row>
    <row r="53" spans="1:27" ht="10.199999999999999" customHeight="1">
      <c r="A53" s="474">
        <v>19</v>
      </c>
      <c r="B53" s="572" t="str">
        <f>IF('Formular 3a_1'!B55&lt;1,"",'Formular 3a_1'!B55)</f>
        <v/>
      </c>
      <c r="C53" s="573"/>
      <c r="D53" s="573"/>
      <c r="E53" s="573"/>
      <c r="F53" s="574"/>
      <c r="G53" s="572" t="str">
        <f>IF('Formular 3a_1'!G55&lt;1,"",'Formular 3a_1'!G55)</f>
        <v/>
      </c>
      <c r="H53" s="573"/>
      <c r="I53" s="573"/>
      <c r="J53" s="573"/>
      <c r="K53" s="574"/>
      <c r="L53" s="578" t="str">
        <f>IF('Formular 3a_1'!O55&lt;1,"",'Formular 3a_1'!O55)</f>
        <v/>
      </c>
      <c r="M53" s="573"/>
      <c r="N53" s="573"/>
      <c r="O53" s="573"/>
      <c r="P53" s="574"/>
      <c r="Q53" s="572" t="str">
        <f>IF('Formular 3a_1'!S55&lt;1,"",'Formular 3a_1'!S55)</f>
        <v/>
      </c>
      <c r="R53" s="573"/>
      <c r="S53" s="573"/>
      <c r="T53" s="573"/>
      <c r="U53" s="573"/>
      <c r="V53" s="573"/>
      <c r="W53" s="293"/>
      <c r="X53" s="579"/>
      <c r="Y53" s="210" t="str">
        <f>IF('Formular 3a_1'!Z55&lt;1,"",'Formular 3a_1'!Z55)</f>
        <v/>
      </c>
      <c r="AA53" s="240"/>
    </row>
    <row r="54" spans="1:27" ht="10.199999999999999" customHeight="1">
      <c r="A54" s="475"/>
      <c r="B54" s="575"/>
      <c r="C54" s="576"/>
      <c r="D54" s="576"/>
      <c r="E54" s="576"/>
      <c r="F54" s="577"/>
      <c r="G54" s="575"/>
      <c r="H54" s="576"/>
      <c r="I54" s="576"/>
      <c r="J54" s="576"/>
      <c r="K54" s="577"/>
      <c r="L54" s="575"/>
      <c r="M54" s="576"/>
      <c r="N54" s="576"/>
      <c r="O54" s="576"/>
      <c r="P54" s="577"/>
      <c r="Q54" s="575"/>
      <c r="R54" s="576"/>
      <c r="S54" s="576"/>
      <c r="T54" s="576"/>
      <c r="U54" s="576"/>
      <c r="V54" s="576"/>
      <c r="W54" s="398"/>
      <c r="X54" s="580"/>
      <c r="Y54" s="211"/>
      <c r="AA54" s="240"/>
    </row>
    <row r="55" spans="1:27" ht="10.199999999999999" customHeight="1">
      <c r="A55" s="474">
        <v>20</v>
      </c>
      <c r="B55" s="572" t="str">
        <f>IF('Formular 3a_1'!B57&lt;1,"",'Formular 3a_1'!B57)</f>
        <v/>
      </c>
      <c r="C55" s="573"/>
      <c r="D55" s="573"/>
      <c r="E55" s="573"/>
      <c r="F55" s="574"/>
      <c r="G55" s="572" t="str">
        <f>IF('Formular 3a_1'!G57&lt;1,"",'Formular 3a_1'!G57)</f>
        <v/>
      </c>
      <c r="H55" s="573"/>
      <c r="I55" s="573"/>
      <c r="J55" s="573"/>
      <c r="K55" s="574"/>
      <c r="L55" s="578" t="str">
        <f>IF('Formular 3a_1'!O57&lt;1,"",'Formular 3a_1'!O57)</f>
        <v/>
      </c>
      <c r="M55" s="573"/>
      <c r="N55" s="573"/>
      <c r="O55" s="573"/>
      <c r="P55" s="574"/>
      <c r="Q55" s="572" t="str">
        <f>IF('Formular 3a_1'!S57&lt;1,"",'Formular 3a_1'!S57)</f>
        <v/>
      </c>
      <c r="R55" s="573"/>
      <c r="S55" s="573"/>
      <c r="T55" s="573"/>
      <c r="U55" s="573"/>
      <c r="V55" s="573"/>
      <c r="W55" s="293"/>
      <c r="X55" s="579"/>
      <c r="Y55" s="210" t="str">
        <f>IF('Formular 3a_1'!Z57&lt;1,"",'Formular 3a_1'!Z57)</f>
        <v/>
      </c>
      <c r="AA55" s="240"/>
    </row>
    <row r="56" spans="1:27" ht="10.199999999999999" customHeight="1">
      <c r="A56" s="475"/>
      <c r="B56" s="575"/>
      <c r="C56" s="576"/>
      <c r="D56" s="576"/>
      <c r="E56" s="576"/>
      <c r="F56" s="577"/>
      <c r="G56" s="575"/>
      <c r="H56" s="576"/>
      <c r="I56" s="576"/>
      <c r="J56" s="576"/>
      <c r="K56" s="577"/>
      <c r="L56" s="575"/>
      <c r="M56" s="576"/>
      <c r="N56" s="576"/>
      <c r="O56" s="576"/>
      <c r="P56" s="577"/>
      <c r="Q56" s="575"/>
      <c r="R56" s="576"/>
      <c r="S56" s="576"/>
      <c r="T56" s="576"/>
      <c r="U56" s="576"/>
      <c r="V56" s="576"/>
      <c r="W56" s="398"/>
      <c r="X56" s="580"/>
      <c r="Y56" s="211"/>
      <c r="AA56" s="240"/>
    </row>
    <row r="57" spans="1:27" ht="10.199999999999999" customHeight="1">
      <c r="A57" s="474">
        <v>21</v>
      </c>
      <c r="B57" s="572" t="str">
        <f>IF('Formular 3a_1'!B59&lt;1,"",'Formular 3a_1'!B59)</f>
        <v/>
      </c>
      <c r="C57" s="573"/>
      <c r="D57" s="573"/>
      <c r="E57" s="573"/>
      <c r="F57" s="574"/>
      <c r="G57" s="572" t="str">
        <f>IF('Formular 3a_1'!G59&lt;1,"",'Formular 3a_1'!G59)</f>
        <v/>
      </c>
      <c r="H57" s="573"/>
      <c r="I57" s="573"/>
      <c r="J57" s="573"/>
      <c r="K57" s="574"/>
      <c r="L57" s="578" t="str">
        <f>IF('Formular 3a_1'!O59&lt;1,"",'Formular 3a_1'!O59)</f>
        <v/>
      </c>
      <c r="M57" s="573"/>
      <c r="N57" s="573"/>
      <c r="O57" s="573"/>
      <c r="P57" s="574"/>
      <c r="Q57" s="572" t="str">
        <f>IF('Formular 3a_1'!S59&lt;1,"",'Formular 3a_1'!S59)</f>
        <v/>
      </c>
      <c r="R57" s="573"/>
      <c r="S57" s="573"/>
      <c r="T57" s="573"/>
      <c r="U57" s="573"/>
      <c r="V57" s="573"/>
      <c r="W57" s="293"/>
      <c r="X57" s="579"/>
      <c r="Y57" s="210" t="str">
        <f>IF('Formular 3a_1'!Z59&lt;1,"",'Formular 3a_1'!Z59)</f>
        <v/>
      </c>
      <c r="AA57" s="240"/>
    </row>
    <row r="58" spans="1:27" ht="10.199999999999999" customHeight="1">
      <c r="A58" s="475"/>
      <c r="B58" s="575"/>
      <c r="C58" s="576"/>
      <c r="D58" s="576"/>
      <c r="E58" s="576"/>
      <c r="F58" s="577"/>
      <c r="G58" s="575"/>
      <c r="H58" s="576"/>
      <c r="I58" s="576"/>
      <c r="J58" s="576"/>
      <c r="K58" s="577"/>
      <c r="L58" s="575"/>
      <c r="M58" s="576"/>
      <c r="N58" s="576"/>
      <c r="O58" s="576"/>
      <c r="P58" s="577"/>
      <c r="Q58" s="575"/>
      <c r="R58" s="576"/>
      <c r="S58" s="576"/>
      <c r="T58" s="576"/>
      <c r="U58" s="576"/>
      <c r="V58" s="576"/>
      <c r="W58" s="398"/>
      <c r="X58" s="580"/>
      <c r="Y58" s="211"/>
      <c r="AA58" s="240"/>
    </row>
    <row r="59" spans="1:27" ht="10.199999999999999" customHeight="1">
      <c r="A59" s="474">
        <v>22</v>
      </c>
      <c r="B59" s="572" t="str">
        <f>IF('Formular 3a_1'!B61&lt;1,"",'Formular 3a_1'!B61)</f>
        <v/>
      </c>
      <c r="C59" s="573"/>
      <c r="D59" s="573"/>
      <c r="E59" s="573"/>
      <c r="F59" s="574"/>
      <c r="G59" s="572" t="str">
        <f>IF('Formular 3a_1'!G61&lt;1,"",'Formular 3a_1'!G61)</f>
        <v/>
      </c>
      <c r="H59" s="573"/>
      <c r="I59" s="573"/>
      <c r="J59" s="573"/>
      <c r="K59" s="574"/>
      <c r="L59" s="578" t="str">
        <f>IF('Formular 3a_1'!O61&lt;1,"",'Formular 3a_1'!O61)</f>
        <v/>
      </c>
      <c r="M59" s="573"/>
      <c r="N59" s="573"/>
      <c r="O59" s="573"/>
      <c r="P59" s="574"/>
      <c r="Q59" s="572" t="str">
        <f>IF('Formular 3a_1'!S61&lt;1,"",'Formular 3a_1'!S61)</f>
        <v/>
      </c>
      <c r="R59" s="573"/>
      <c r="S59" s="573"/>
      <c r="T59" s="573"/>
      <c r="U59" s="573"/>
      <c r="V59" s="573"/>
      <c r="W59" s="293"/>
      <c r="X59" s="579"/>
      <c r="Y59" s="210" t="str">
        <f>IF('Formular 3a_1'!Z61&lt;1,"",'Formular 3a_1'!Z61)</f>
        <v/>
      </c>
      <c r="AA59" s="240"/>
    </row>
    <row r="60" spans="1:27" ht="10.199999999999999" customHeight="1">
      <c r="A60" s="475"/>
      <c r="B60" s="575"/>
      <c r="C60" s="576"/>
      <c r="D60" s="576"/>
      <c r="E60" s="576"/>
      <c r="F60" s="577"/>
      <c r="G60" s="575"/>
      <c r="H60" s="576"/>
      <c r="I60" s="576"/>
      <c r="J60" s="576"/>
      <c r="K60" s="577"/>
      <c r="L60" s="575"/>
      <c r="M60" s="576"/>
      <c r="N60" s="576"/>
      <c r="O60" s="576"/>
      <c r="P60" s="577"/>
      <c r="Q60" s="575"/>
      <c r="R60" s="576"/>
      <c r="S60" s="576"/>
      <c r="T60" s="576"/>
      <c r="U60" s="576"/>
      <c r="V60" s="576"/>
      <c r="W60" s="398"/>
      <c r="X60" s="580"/>
      <c r="Y60" s="211"/>
      <c r="AA60" s="240"/>
    </row>
    <row r="61" spans="1:27" ht="10.199999999999999" customHeight="1">
      <c r="A61" s="474">
        <v>23</v>
      </c>
      <c r="B61" s="572" t="str">
        <f>IF('Formular 3a_1'!B63&lt;1,"",'Formular 3a_1'!B63)</f>
        <v/>
      </c>
      <c r="C61" s="573"/>
      <c r="D61" s="573"/>
      <c r="E61" s="573"/>
      <c r="F61" s="574"/>
      <c r="G61" s="572" t="str">
        <f>IF('Formular 3a_1'!G63&lt;1,"",'Formular 3a_1'!G63)</f>
        <v/>
      </c>
      <c r="H61" s="573"/>
      <c r="I61" s="573"/>
      <c r="J61" s="573"/>
      <c r="K61" s="574"/>
      <c r="L61" s="578" t="str">
        <f>IF('Formular 3a_1'!O63&lt;1,"",'Formular 3a_1'!O63)</f>
        <v/>
      </c>
      <c r="M61" s="573"/>
      <c r="N61" s="573"/>
      <c r="O61" s="573"/>
      <c r="P61" s="574"/>
      <c r="Q61" s="572" t="str">
        <f>IF('Formular 3a_1'!S63&lt;1,"",'Formular 3a_1'!S63)</f>
        <v/>
      </c>
      <c r="R61" s="573"/>
      <c r="S61" s="573"/>
      <c r="T61" s="573"/>
      <c r="U61" s="573"/>
      <c r="V61" s="573"/>
      <c r="W61" s="293"/>
      <c r="X61" s="579"/>
      <c r="Y61" s="210" t="str">
        <f>IF('Formular 3a_1'!Z63&lt;1,"",'Formular 3a_1'!Z63)</f>
        <v/>
      </c>
      <c r="AA61" s="240"/>
    </row>
    <row r="62" spans="1:27" ht="10.199999999999999" customHeight="1">
      <c r="A62" s="475"/>
      <c r="B62" s="575"/>
      <c r="C62" s="576"/>
      <c r="D62" s="576"/>
      <c r="E62" s="576"/>
      <c r="F62" s="577"/>
      <c r="G62" s="575"/>
      <c r="H62" s="576"/>
      <c r="I62" s="576"/>
      <c r="J62" s="576"/>
      <c r="K62" s="577"/>
      <c r="L62" s="575"/>
      <c r="M62" s="576"/>
      <c r="N62" s="576"/>
      <c r="O62" s="576"/>
      <c r="P62" s="577"/>
      <c r="Q62" s="575"/>
      <c r="R62" s="576"/>
      <c r="S62" s="576"/>
      <c r="T62" s="576"/>
      <c r="U62" s="576"/>
      <c r="V62" s="576"/>
      <c r="W62" s="398"/>
      <c r="X62" s="580"/>
      <c r="Y62" s="211"/>
      <c r="AA62" s="240"/>
    </row>
    <row r="63" spans="1:27" ht="10.199999999999999" customHeight="1">
      <c r="A63" s="474">
        <v>24</v>
      </c>
      <c r="B63" s="572" t="str">
        <f>IF('Formular 3a_1'!B65&lt;1,"",'Formular 3a_1'!B65)</f>
        <v/>
      </c>
      <c r="C63" s="573"/>
      <c r="D63" s="573"/>
      <c r="E63" s="573"/>
      <c r="F63" s="574"/>
      <c r="G63" s="572" t="str">
        <f>IF('Formular 3a_1'!G65&lt;1,"",'Formular 3a_1'!G65)</f>
        <v/>
      </c>
      <c r="H63" s="573"/>
      <c r="I63" s="573"/>
      <c r="J63" s="573"/>
      <c r="K63" s="574"/>
      <c r="L63" s="578" t="str">
        <f>IF('Formular 3a_1'!O65&lt;1,"",'Formular 3a_1'!O65)</f>
        <v/>
      </c>
      <c r="M63" s="573"/>
      <c r="N63" s="573"/>
      <c r="O63" s="573"/>
      <c r="P63" s="574"/>
      <c r="Q63" s="572" t="str">
        <f>IF('Formular 3a_1'!S65&lt;1,"",'Formular 3a_1'!S65)</f>
        <v/>
      </c>
      <c r="R63" s="573"/>
      <c r="S63" s="573"/>
      <c r="T63" s="573"/>
      <c r="U63" s="573"/>
      <c r="V63" s="573"/>
      <c r="W63" s="293"/>
      <c r="X63" s="579"/>
      <c r="Y63" s="210" t="str">
        <f>IF('Formular 3a_1'!Z65&lt;1,"",'Formular 3a_1'!Z65)</f>
        <v/>
      </c>
      <c r="AA63" s="240"/>
    </row>
    <row r="64" spans="1:27" ht="10.199999999999999" customHeight="1">
      <c r="A64" s="475"/>
      <c r="B64" s="575"/>
      <c r="C64" s="576"/>
      <c r="D64" s="576"/>
      <c r="E64" s="576"/>
      <c r="F64" s="577"/>
      <c r="G64" s="575"/>
      <c r="H64" s="576"/>
      <c r="I64" s="576"/>
      <c r="J64" s="576"/>
      <c r="K64" s="577"/>
      <c r="L64" s="575"/>
      <c r="M64" s="576"/>
      <c r="N64" s="576"/>
      <c r="O64" s="576"/>
      <c r="P64" s="577"/>
      <c r="Q64" s="575"/>
      <c r="R64" s="576"/>
      <c r="S64" s="576"/>
      <c r="T64" s="576"/>
      <c r="U64" s="576"/>
      <c r="V64" s="576"/>
      <c r="W64" s="398"/>
      <c r="X64" s="580"/>
      <c r="Y64" s="211"/>
      <c r="AA64" s="240"/>
    </row>
    <row r="65" spans="1:27" ht="10.199999999999999" customHeight="1">
      <c r="A65" s="474">
        <v>25</v>
      </c>
      <c r="B65" s="572" t="str">
        <f>IF('Formular 3a_1'!B67&lt;1,"",'Formular 3a_1'!B67)</f>
        <v/>
      </c>
      <c r="C65" s="573"/>
      <c r="D65" s="573"/>
      <c r="E65" s="573"/>
      <c r="F65" s="574"/>
      <c r="G65" s="572" t="str">
        <f>IF('Formular 3a_1'!G67&lt;1,"",'Formular 3a_1'!G67)</f>
        <v/>
      </c>
      <c r="H65" s="573"/>
      <c r="I65" s="573"/>
      <c r="J65" s="573"/>
      <c r="K65" s="574"/>
      <c r="L65" s="578" t="str">
        <f>IF('Formular 3a_1'!O67&lt;1,"",'Formular 3a_1'!O67)</f>
        <v/>
      </c>
      <c r="M65" s="573"/>
      <c r="N65" s="573"/>
      <c r="O65" s="573"/>
      <c r="P65" s="574"/>
      <c r="Q65" s="572" t="str">
        <f>IF('Formular 3a_1'!S67&lt;1,"",'Formular 3a_1'!S67)</f>
        <v/>
      </c>
      <c r="R65" s="573"/>
      <c r="S65" s="573"/>
      <c r="T65" s="573"/>
      <c r="U65" s="573"/>
      <c r="V65" s="573"/>
      <c r="W65" s="293"/>
      <c r="X65" s="579"/>
      <c r="Y65" s="210" t="str">
        <f>IF('Formular 3a_1'!Z67&lt;1,"",'Formular 3a_1'!Z67)</f>
        <v/>
      </c>
      <c r="AA65" s="240"/>
    </row>
    <row r="66" spans="1:27" ht="10.199999999999999" customHeight="1">
      <c r="A66" s="475"/>
      <c r="B66" s="575"/>
      <c r="C66" s="576"/>
      <c r="D66" s="576"/>
      <c r="E66" s="576"/>
      <c r="F66" s="577"/>
      <c r="G66" s="575"/>
      <c r="H66" s="576"/>
      <c r="I66" s="576"/>
      <c r="J66" s="576"/>
      <c r="K66" s="577"/>
      <c r="L66" s="575"/>
      <c r="M66" s="576"/>
      <c r="N66" s="576"/>
      <c r="O66" s="576"/>
      <c r="P66" s="577"/>
      <c r="Q66" s="575"/>
      <c r="R66" s="576"/>
      <c r="S66" s="576"/>
      <c r="T66" s="576"/>
      <c r="U66" s="576"/>
      <c r="V66" s="576"/>
      <c r="W66" s="398"/>
      <c r="X66" s="580"/>
      <c r="Y66" s="211"/>
      <c r="AA66" s="240"/>
    </row>
    <row r="67" spans="1:27" ht="10.199999999999999" customHeight="1">
      <c r="A67" s="474">
        <v>26</v>
      </c>
      <c r="B67" s="572" t="str">
        <f>IF('Formular 3a_1'!B69&lt;1,"",'Formular 3a_1'!B69)</f>
        <v/>
      </c>
      <c r="C67" s="573"/>
      <c r="D67" s="573"/>
      <c r="E67" s="573"/>
      <c r="F67" s="574"/>
      <c r="G67" s="572" t="str">
        <f>IF('Formular 3a_1'!G69&lt;1,"",'Formular 3a_1'!G69)</f>
        <v/>
      </c>
      <c r="H67" s="573"/>
      <c r="I67" s="573"/>
      <c r="J67" s="573"/>
      <c r="K67" s="574"/>
      <c r="L67" s="578" t="str">
        <f>IF('Formular 3a_1'!O69&lt;1,"",'Formular 3a_1'!O69)</f>
        <v/>
      </c>
      <c r="M67" s="573"/>
      <c r="N67" s="573"/>
      <c r="O67" s="573"/>
      <c r="P67" s="574"/>
      <c r="Q67" s="572" t="str">
        <f>IF('Formular 3a_1'!S69&lt;1,"",'Formular 3a_1'!S69)</f>
        <v/>
      </c>
      <c r="R67" s="573"/>
      <c r="S67" s="573"/>
      <c r="T67" s="573"/>
      <c r="U67" s="573"/>
      <c r="V67" s="573"/>
      <c r="W67" s="293"/>
      <c r="X67" s="579"/>
      <c r="Y67" s="210" t="str">
        <f>IF('Formular 3a_1'!Z69&lt;1,"",'Formular 3a_1'!Z69)</f>
        <v/>
      </c>
      <c r="AA67" s="240"/>
    </row>
    <row r="68" spans="1:27" ht="10.199999999999999" customHeight="1">
      <c r="A68" s="475"/>
      <c r="B68" s="575"/>
      <c r="C68" s="576"/>
      <c r="D68" s="576"/>
      <c r="E68" s="576"/>
      <c r="F68" s="577"/>
      <c r="G68" s="575"/>
      <c r="H68" s="576"/>
      <c r="I68" s="576"/>
      <c r="J68" s="576"/>
      <c r="K68" s="577"/>
      <c r="L68" s="575"/>
      <c r="M68" s="576"/>
      <c r="N68" s="576"/>
      <c r="O68" s="576"/>
      <c r="P68" s="577"/>
      <c r="Q68" s="575"/>
      <c r="R68" s="576"/>
      <c r="S68" s="576"/>
      <c r="T68" s="576"/>
      <c r="U68" s="576"/>
      <c r="V68" s="576"/>
      <c r="W68" s="398"/>
      <c r="X68" s="580"/>
      <c r="Y68" s="211"/>
      <c r="AA68" s="240"/>
    </row>
    <row r="69" spans="1:27" ht="10.199999999999999" customHeight="1">
      <c r="A69" s="474">
        <v>27</v>
      </c>
      <c r="B69" s="572" t="str">
        <f>IF('Formular 3a_1'!B71&lt;1,"",'Formular 3a_1'!B71)</f>
        <v/>
      </c>
      <c r="C69" s="573"/>
      <c r="D69" s="573"/>
      <c r="E69" s="573"/>
      <c r="F69" s="574"/>
      <c r="G69" s="572" t="str">
        <f>IF('Formular 3a_1'!G71&lt;1,"",'Formular 3a_1'!G71)</f>
        <v/>
      </c>
      <c r="H69" s="573"/>
      <c r="I69" s="573"/>
      <c r="J69" s="573"/>
      <c r="K69" s="574"/>
      <c r="L69" s="578" t="str">
        <f>IF('Formular 3a_1'!O71&lt;1,"",'Formular 3a_1'!O71)</f>
        <v/>
      </c>
      <c r="M69" s="573"/>
      <c r="N69" s="573"/>
      <c r="O69" s="573"/>
      <c r="P69" s="574"/>
      <c r="Q69" s="572" t="str">
        <f>IF('Formular 3a_1'!S71&lt;1,"",'Formular 3a_1'!S71)</f>
        <v/>
      </c>
      <c r="R69" s="573"/>
      <c r="S69" s="573"/>
      <c r="T69" s="573"/>
      <c r="U69" s="573"/>
      <c r="V69" s="573"/>
      <c r="W69" s="293"/>
      <c r="X69" s="579"/>
      <c r="Y69" s="210" t="str">
        <f>IF('Formular 3a_1'!Z71&lt;1,"",'Formular 3a_1'!Z71)</f>
        <v/>
      </c>
      <c r="AA69" s="240"/>
    </row>
    <row r="70" spans="1:27" ht="10.199999999999999" customHeight="1">
      <c r="A70" s="475"/>
      <c r="B70" s="575"/>
      <c r="C70" s="576"/>
      <c r="D70" s="576"/>
      <c r="E70" s="576"/>
      <c r="F70" s="577"/>
      <c r="G70" s="575"/>
      <c r="H70" s="576"/>
      <c r="I70" s="576"/>
      <c r="J70" s="576"/>
      <c r="K70" s="577"/>
      <c r="L70" s="575"/>
      <c r="M70" s="576"/>
      <c r="N70" s="576"/>
      <c r="O70" s="576"/>
      <c r="P70" s="577"/>
      <c r="Q70" s="575"/>
      <c r="R70" s="576"/>
      <c r="S70" s="576"/>
      <c r="T70" s="576"/>
      <c r="U70" s="576"/>
      <c r="V70" s="576"/>
      <c r="W70" s="398"/>
      <c r="X70" s="580"/>
      <c r="Y70" s="211"/>
      <c r="AA70" s="240"/>
    </row>
    <row r="71" spans="1:27" ht="10.199999999999999" customHeight="1">
      <c r="A71" s="474">
        <v>28</v>
      </c>
      <c r="B71" s="572" t="str">
        <f>IF('Formular 3a_1'!B73&lt;1,"",'Formular 3a_1'!B73)</f>
        <v/>
      </c>
      <c r="C71" s="573"/>
      <c r="D71" s="573"/>
      <c r="E71" s="573"/>
      <c r="F71" s="574"/>
      <c r="G71" s="572" t="str">
        <f>IF('Formular 3a_1'!G73&lt;1,"",'Formular 3a_1'!G73)</f>
        <v/>
      </c>
      <c r="H71" s="573"/>
      <c r="I71" s="573"/>
      <c r="J71" s="573"/>
      <c r="K71" s="574"/>
      <c r="L71" s="578" t="str">
        <f>IF('Formular 3a_1'!O73&lt;1,"",'Formular 3a_1'!O73)</f>
        <v/>
      </c>
      <c r="M71" s="573"/>
      <c r="N71" s="573"/>
      <c r="O71" s="573"/>
      <c r="P71" s="574"/>
      <c r="Q71" s="572" t="str">
        <f>IF('Formular 3a_1'!S73&lt;1,"",'Formular 3a_1'!S73)</f>
        <v/>
      </c>
      <c r="R71" s="573"/>
      <c r="S71" s="573"/>
      <c r="T71" s="573"/>
      <c r="U71" s="573"/>
      <c r="V71" s="573"/>
      <c r="W71" s="293"/>
      <c r="X71" s="579"/>
      <c r="Y71" s="210" t="str">
        <f>IF('Formular 3a_1'!Z73&lt;1,"",'Formular 3a_1'!Z73)</f>
        <v/>
      </c>
      <c r="AA71" s="240"/>
    </row>
    <row r="72" spans="1:27" ht="10.199999999999999" customHeight="1">
      <c r="A72" s="475"/>
      <c r="B72" s="575"/>
      <c r="C72" s="576"/>
      <c r="D72" s="576"/>
      <c r="E72" s="576"/>
      <c r="F72" s="577"/>
      <c r="G72" s="575"/>
      <c r="H72" s="576"/>
      <c r="I72" s="576"/>
      <c r="J72" s="576"/>
      <c r="K72" s="577"/>
      <c r="L72" s="575"/>
      <c r="M72" s="576"/>
      <c r="N72" s="576"/>
      <c r="O72" s="576"/>
      <c r="P72" s="577"/>
      <c r="Q72" s="575"/>
      <c r="R72" s="576"/>
      <c r="S72" s="576"/>
      <c r="T72" s="576"/>
      <c r="U72" s="576"/>
      <c r="V72" s="576"/>
      <c r="W72" s="398"/>
      <c r="X72" s="580"/>
      <c r="Y72" s="211"/>
      <c r="AA72" s="240"/>
    </row>
    <row r="73" spans="1:27" ht="10.199999999999999" customHeight="1">
      <c r="A73" s="474">
        <v>29</v>
      </c>
      <c r="B73" s="572" t="str">
        <f>IF('Formular 3a_1'!B75&lt;1,"",'Formular 3a_1'!B75)</f>
        <v/>
      </c>
      <c r="C73" s="573"/>
      <c r="D73" s="573"/>
      <c r="E73" s="573"/>
      <c r="F73" s="574"/>
      <c r="G73" s="572" t="str">
        <f>IF('Formular 3a_1'!G75&lt;1,"",'Formular 3a_1'!G75)</f>
        <v/>
      </c>
      <c r="H73" s="573"/>
      <c r="I73" s="573"/>
      <c r="J73" s="573"/>
      <c r="K73" s="574"/>
      <c r="L73" s="578" t="str">
        <f>IF('Formular 3a_1'!O75&lt;1,"",'Formular 3a_1'!O75)</f>
        <v/>
      </c>
      <c r="M73" s="573"/>
      <c r="N73" s="573"/>
      <c r="O73" s="573"/>
      <c r="P73" s="574"/>
      <c r="Q73" s="572" t="str">
        <f>IF('Formular 3a_1'!S75&lt;1,"",'Formular 3a_1'!S75)</f>
        <v/>
      </c>
      <c r="R73" s="573"/>
      <c r="S73" s="573"/>
      <c r="T73" s="573"/>
      <c r="U73" s="573"/>
      <c r="V73" s="573"/>
      <c r="W73" s="293"/>
      <c r="X73" s="579"/>
      <c r="Y73" s="210" t="str">
        <f>IF('Formular 3a_1'!Z75&lt;1,"",'Formular 3a_1'!Z75)</f>
        <v/>
      </c>
      <c r="AA73" s="240"/>
    </row>
    <row r="74" spans="1:27" ht="10.199999999999999" customHeight="1">
      <c r="A74" s="475"/>
      <c r="B74" s="575"/>
      <c r="C74" s="576"/>
      <c r="D74" s="576"/>
      <c r="E74" s="576"/>
      <c r="F74" s="577"/>
      <c r="G74" s="575"/>
      <c r="H74" s="576"/>
      <c r="I74" s="576"/>
      <c r="J74" s="576"/>
      <c r="K74" s="577"/>
      <c r="L74" s="575"/>
      <c r="M74" s="576"/>
      <c r="N74" s="576"/>
      <c r="O74" s="576"/>
      <c r="P74" s="577"/>
      <c r="Q74" s="575"/>
      <c r="R74" s="576"/>
      <c r="S74" s="576"/>
      <c r="T74" s="576"/>
      <c r="U74" s="576"/>
      <c r="V74" s="576"/>
      <c r="W74" s="398"/>
      <c r="X74" s="580"/>
      <c r="Y74" s="211"/>
      <c r="AA74" s="240"/>
    </row>
    <row r="75" spans="1:27" ht="10.199999999999999" customHeight="1">
      <c r="A75" s="474">
        <v>30</v>
      </c>
      <c r="B75" s="572" t="str">
        <f>IF('Formular 3a_1'!B77&lt;1,"",'Formular 3a_1'!B77)</f>
        <v/>
      </c>
      <c r="C75" s="573"/>
      <c r="D75" s="573"/>
      <c r="E75" s="573"/>
      <c r="F75" s="574"/>
      <c r="G75" s="572" t="str">
        <f>IF('Formular 3a_1'!G77&lt;1,"",'Formular 3a_1'!G77)</f>
        <v/>
      </c>
      <c r="H75" s="573"/>
      <c r="I75" s="573"/>
      <c r="J75" s="573"/>
      <c r="K75" s="574"/>
      <c r="L75" s="578" t="str">
        <f>IF('Formular 3a_1'!O77&lt;1,"",'Formular 3a_1'!O77)</f>
        <v/>
      </c>
      <c r="M75" s="573"/>
      <c r="N75" s="573"/>
      <c r="O75" s="573"/>
      <c r="P75" s="574"/>
      <c r="Q75" s="572" t="str">
        <f>IF('Formular 3a_1'!S77&lt;1,"",'Formular 3a_1'!S77)</f>
        <v/>
      </c>
      <c r="R75" s="573"/>
      <c r="S75" s="573"/>
      <c r="T75" s="573"/>
      <c r="U75" s="573"/>
      <c r="V75" s="573"/>
      <c r="W75" s="293"/>
      <c r="X75" s="579"/>
      <c r="Y75" s="210" t="str">
        <f>IF('Formular 3a_1'!Z77&lt;1,"",'Formular 3a_1'!Z77)</f>
        <v/>
      </c>
      <c r="AA75" s="240"/>
    </row>
    <row r="76" spans="1:27" ht="10.199999999999999" customHeight="1">
      <c r="A76" s="475"/>
      <c r="B76" s="575"/>
      <c r="C76" s="576"/>
      <c r="D76" s="576"/>
      <c r="E76" s="576"/>
      <c r="F76" s="577"/>
      <c r="G76" s="575"/>
      <c r="H76" s="576"/>
      <c r="I76" s="576"/>
      <c r="J76" s="576"/>
      <c r="K76" s="577"/>
      <c r="L76" s="575"/>
      <c r="M76" s="576"/>
      <c r="N76" s="576"/>
      <c r="O76" s="576"/>
      <c r="P76" s="577"/>
      <c r="Q76" s="575"/>
      <c r="R76" s="576"/>
      <c r="S76" s="576"/>
      <c r="T76" s="576"/>
      <c r="U76" s="576"/>
      <c r="V76" s="576"/>
      <c r="W76" s="398"/>
      <c r="X76" s="580"/>
      <c r="Y76" s="211"/>
      <c r="AA76" s="240"/>
    </row>
    <row r="77" spans="1:27" ht="10.199999999999999" customHeight="1">
      <c r="A77" s="474">
        <v>31</v>
      </c>
      <c r="B77" s="572" t="str">
        <f>IF('Formular 3a_1'!B79&lt;1,"",'Formular 3a_1'!B79)</f>
        <v/>
      </c>
      <c r="C77" s="573"/>
      <c r="D77" s="573"/>
      <c r="E77" s="573"/>
      <c r="F77" s="574"/>
      <c r="G77" s="572" t="str">
        <f>IF('Formular 3a_1'!G79&lt;1,"",'Formular 3a_1'!G79)</f>
        <v/>
      </c>
      <c r="H77" s="573"/>
      <c r="I77" s="573"/>
      <c r="J77" s="573"/>
      <c r="K77" s="574"/>
      <c r="L77" s="578" t="str">
        <f>IF('Formular 3a_1'!O79&lt;1,"",'Formular 3a_1'!O79)</f>
        <v/>
      </c>
      <c r="M77" s="573"/>
      <c r="N77" s="573"/>
      <c r="O77" s="573"/>
      <c r="P77" s="574"/>
      <c r="Q77" s="572" t="str">
        <f>IF('Formular 3a_1'!S79&lt;1,"",'Formular 3a_1'!S79)</f>
        <v/>
      </c>
      <c r="R77" s="573"/>
      <c r="S77" s="573"/>
      <c r="T77" s="573"/>
      <c r="U77" s="573"/>
      <c r="V77" s="573"/>
      <c r="W77" s="293"/>
      <c r="X77" s="579"/>
      <c r="Y77" s="210" t="str">
        <f>IF('Formular 3a_1'!Z79&lt;1,"",'Formular 3a_1'!Z79)</f>
        <v/>
      </c>
      <c r="AA77" s="240"/>
    </row>
    <row r="78" spans="1:27" ht="10.199999999999999" customHeight="1">
      <c r="A78" s="475"/>
      <c r="B78" s="575"/>
      <c r="C78" s="576"/>
      <c r="D78" s="576"/>
      <c r="E78" s="576"/>
      <c r="F78" s="577"/>
      <c r="G78" s="575"/>
      <c r="H78" s="576"/>
      <c r="I78" s="576"/>
      <c r="J78" s="576"/>
      <c r="K78" s="577"/>
      <c r="L78" s="575"/>
      <c r="M78" s="576"/>
      <c r="N78" s="576"/>
      <c r="O78" s="576"/>
      <c r="P78" s="577"/>
      <c r="Q78" s="575"/>
      <c r="R78" s="576"/>
      <c r="S78" s="576"/>
      <c r="T78" s="576"/>
      <c r="U78" s="576"/>
      <c r="V78" s="576"/>
      <c r="W78" s="398"/>
      <c r="X78" s="580"/>
      <c r="Y78" s="211"/>
      <c r="AA78" s="240"/>
    </row>
    <row r="79" spans="1:27" ht="10.199999999999999" customHeight="1">
      <c r="A79" s="474">
        <v>32</v>
      </c>
      <c r="B79" s="572" t="str">
        <f>IF('Formular 3a_1'!B81&lt;1,"",'Formular 3a_1'!B81)</f>
        <v/>
      </c>
      <c r="C79" s="573"/>
      <c r="D79" s="573"/>
      <c r="E79" s="573"/>
      <c r="F79" s="574"/>
      <c r="G79" s="572" t="str">
        <f>IF('Formular 3a_1'!G81&lt;1,"",'Formular 3a_1'!G81)</f>
        <v/>
      </c>
      <c r="H79" s="573"/>
      <c r="I79" s="573"/>
      <c r="J79" s="573"/>
      <c r="K79" s="574"/>
      <c r="L79" s="578" t="str">
        <f>IF('Formular 3a_1'!O81&lt;1,"",'Formular 3a_1'!O81)</f>
        <v/>
      </c>
      <c r="M79" s="573"/>
      <c r="N79" s="573"/>
      <c r="O79" s="573"/>
      <c r="P79" s="574"/>
      <c r="Q79" s="572" t="str">
        <f>IF('Formular 3a_1'!S81&lt;1,"",'Formular 3a_1'!S81)</f>
        <v/>
      </c>
      <c r="R79" s="573"/>
      <c r="S79" s="573"/>
      <c r="T79" s="573"/>
      <c r="U79" s="573"/>
      <c r="V79" s="573"/>
      <c r="W79" s="293"/>
      <c r="X79" s="579"/>
      <c r="Y79" s="210" t="str">
        <f>IF('Formular 3a_1'!Z81&lt;1,"",'Formular 3a_1'!Z81)</f>
        <v/>
      </c>
      <c r="AA79" s="240"/>
    </row>
    <row r="80" spans="1:27" ht="10.199999999999999" customHeight="1">
      <c r="A80" s="475"/>
      <c r="B80" s="575"/>
      <c r="C80" s="576"/>
      <c r="D80" s="576"/>
      <c r="E80" s="576"/>
      <c r="F80" s="577"/>
      <c r="G80" s="575"/>
      <c r="H80" s="576"/>
      <c r="I80" s="576"/>
      <c r="J80" s="576"/>
      <c r="K80" s="577"/>
      <c r="L80" s="575"/>
      <c r="M80" s="576"/>
      <c r="N80" s="576"/>
      <c r="O80" s="576"/>
      <c r="P80" s="577"/>
      <c r="Q80" s="575"/>
      <c r="R80" s="576"/>
      <c r="S80" s="576"/>
      <c r="T80" s="576"/>
      <c r="U80" s="576"/>
      <c r="V80" s="576"/>
      <c r="W80" s="398"/>
      <c r="X80" s="580"/>
      <c r="Y80" s="211"/>
      <c r="AA80" s="240"/>
    </row>
    <row r="81" spans="1:27" ht="10.199999999999999" customHeight="1">
      <c r="A81" s="474">
        <v>33</v>
      </c>
      <c r="B81" s="572" t="str">
        <f>IF('Formular 3a_1'!B83&lt;1,"",'Formular 3a_1'!B83)</f>
        <v/>
      </c>
      <c r="C81" s="573"/>
      <c r="D81" s="573"/>
      <c r="E81" s="573"/>
      <c r="F81" s="574"/>
      <c r="G81" s="572" t="str">
        <f>IF('Formular 3a_1'!G83&lt;1,"",'Formular 3a_1'!G83)</f>
        <v/>
      </c>
      <c r="H81" s="573"/>
      <c r="I81" s="573"/>
      <c r="J81" s="573"/>
      <c r="K81" s="574"/>
      <c r="L81" s="578" t="str">
        <f>IF('Formular 3a_1'!O83&lt;1,"",'Formular 3a_1'!O83)</f>
        <v/>
      </c>
      <c r="M81" s="573"/>
      <c r="N81" s="573"/>
      <c r="O81" s="573"/>
      <c r="P81" s="574"/>
      <c r="Q81" s="572" t="str">
        <f>IF('Formular 3a_1'!S83&lt;1,"",'Formular 3a_1'!S83)</f>
        <v/>
      </c>
      <c r="R81" s="573"/>
      <c r="S81" s="573"/>
      <c r="T81" s="573"/>
      <c r="U81" s="573"/>
      <c r="V81" s="573"/>
      <c r="W81" s="293"/>
      <c r="X81" s="579"/>
      <c r="Y81" s="210" t="str">
        <f>IF('Formular 3a_1'!Z83&lt;1,"",'Formular 3a_1'!Z83)</f>
        <v/>
      </c>
      <c r="AA81" s="240"/>
    </row>
    <row r="82" spans="1:27" ht="10.199999999999999" customHeight="1">
      <c r="A82" s="475"/>
      <c r="B82" s="575"/>
      <c r="C82" s="576"/>
      <c r="D82" s="576"/>
      <c r="E82" s="576"/>
      <c r="F82" s="577"/>
      <c r="G82" s="575"/>
      <c r="H82" s="576"/>
      <c r="I82" s="576"/>
      <c r="J82" s="576"/>
      <c r="K82" s="577"/>
      <c r="L82" s="575"/>
      <c r="M82" s="576"/>
      <c r="N82" s="576"/>
      <c r="O82" s="576"/>
      <c r="P82" s="577"/>
      <c r="Q82" s="575"/>
      <c r="R82" s="576"/>
      <c r="S82" s="576"/>
      <c r="T82" s="576"/>
      <c r="U82" s="576"/>
      <c r="V82" s="576"/>
      <c r="W82" s="398"/>
      <c r="X82" s="580"/>
      <c r="Y82" s="211"/>
      <c r="AA82" s="240"/>
    </row>
    <row r="83" spans="1:27" ht="10.199999999999999" customHeight="1">
      <c r="A83" s="474">
        <v>34</v>
      </c>
      <c r="B83" s="572" t="str">
        <f>IF('Formular 3a_1'!B85&lt;1,"",'Formular 3a_1'!B85)</f>
        <v/>
      </c>
      <c r="C83" s="573"/>
      <c r="D83" s="573"/>
      <c r="E83" s="573"/>
      <c r="F83" s="574"/>
      <c r="G83" s="572" t="str">
        <f>IF('Formular 3a_1'!G85&lt;1,"",'Formular 3a_1'!G85)</f>
        <v/>
      </c>
      <c r="H83" s="573"/>
      <c r="I83" s="573"/>
      <c r="J83" s="573"/>
      <c r="K83" s="574"/>
      <c r="L83" s="578" t="str">
        <f>IF('Formular 3a_1'!O85&lt;1,"",'Formular 3a_1'!O85)</f>
        <v/>
      </c>
      <c r="M83" s="573"/>
      <c r="N83" s="573"/>
      <c r="O83" s="573"/>
      <c r="P83" s="574"/>
      <c r="Q83" s="572" t="str">
        <f>IF('Formular 3a_1'!S85&lt;1,"",'Formular 3a_1'!S85)</f>
        <v/>
      </c>
      <c r="R83" s="573"/>
      <c r="S83" s="573"/>
      <c r="T83" s="573"/>
      <c r="U83" s="573"/>
      <c r="V83" s="573"/>
      <c r="W83" s="293"/>
      <c r="X83" s="579"/>
      <c r="Y83" s="210" t="str">
        <f>IF('Formular 3a_1'!Z85&lt;1,"",'Formular 3a_1'!Z85)</f>
        <v/>
      </c>
      <c r="AA83" s="240"/>
    </row>
    <row r="84" spans="1:27" ht="10.199999999999999" customHeight="1">
      <c r="A84" s="475"/>
      <c r="B84" s="575"/>
      <c r="C84" s="576"/>
      <c r="D84" s="576"/>
      <c r="E84" s="576"/>
      <c r="F84" s="577"/>
      <c r="G84" s="575"/>
      <c r="H84" s="576"/>
      <c r="I84" s="576"/>
      <c r="J84" s="576"/>
      <c r="K84" s="577"/>
      <c r="L84" s="575"/>
      <c r="M84" s="576"/>
      <c r="N84" s="576"/>
      <c r="O84" s="576"/>
      <c r="P84" s="577"/>
      <c r="Q84" s="575"/>
      <c r="R84" s="576"/>
      <c r="S84" s="576"/>
      <c r="T84" s="576"/>
      <c r="U84" s="576"/>
      <c r="V84" s="576"/>
      <c r="W84" s="398"/>
      <c r="X84" s="580"/>
      <c r="Y84" s="211"/>
      <c r="AA84" s="240"/>
    </row>
    <row r="85" spans="1:27" ht="10.199999999999999" customHeight="1">
      <c r="A85" s="474">
        <v>35</v>
      </c>
      <c r="B85" s="572" t="str">
        <f>IF('Formular 3a_1'!B87&lt;1,"",'Formular 3a_1'!B87)</f>
        <v/>
      </c>
      <c r="C85" s="573"/>
      <c r="D85" s="573"/>
      <c r="E85" s="573"/>
      <c r="F85" s="574"/>
      <c r="G85" s="572" t="str">
        <f>IF('Formular 3a_1'!G87&lt;1,"",'Formular 3a_1'!G87)</f>
        <v/>
      </c>
      <c r="H85" s="573"/>
      <c r="I85" s="573"/>
      <c r="J85" s="573"/>
      <c r="K85" s="574"/>
      <c r="L85" s="578" t="str">
        <f>IF('Formular 3a_1'!O87&lt;1,"",'Formular 3a_1'!O87)</f>
        <v/>
      </c>
      <c r="M85" s="573"/>
      <c r="N85" s="573"/>
      <c r="O85" s="573"/>
      <c r="P85" s="574"/>
      <c r="Q85" s="572" t="str">
        <f>IF('Formular 3a_1'!S87&lt;1,"",'Formular 3a_1'!S87)</f>
        <v/>
      </c>
      <c r="R85" s="573"/>
      <c r="S85" s="573"/>
      <c r="T85" s="573"/>
      <c r="U85" s="573"/>
      <c r="V85" s="573"/>
      <c r="W85" s="293"/>
      <c r="X85" s="579"/>
      <c r="Y85" s="210" t="str">
        <f>IF('Formular 3a_1'!Z87&lt;1,"",'Formular 3a_1'!Z87)</f>
        <v/>
      </c>
      <c r="AA85" s="240"/>
    </row>
    <row r="86" spans="1:27" ht="10.199999999999999" customHeight="1">
      <c r="A86" s="475"/>
      <c r="B86" s="575"/>
      <c r="C86" s="576"/>
      <c r="D86" s="576"/>
      <c r="E86" s="576"/>
      <c r="F86" s="577"/>
      <c r="G86" s="575"/>
      <c r="H86" s="576"/>
      <c r="I86" s="576"/>
      <c r="J86" s="576"/>
      <c r="K86" s="577"/>
      <c r="L86" s="575"/>
      <c r="M86" s="576"/>
      <c r="N86" s="576"/>
      <c r="O86" s="576"/>
      <c r="P86" s="577"/>
      <c r="Q86" s="575"/>
      <c r="R86" s="576"/>
      <c r="S86" s="576"/>
      <c r="T86" s="576"/>
      <c r="U86" s="576"/>
      <c r="V86" s="576"/>
      <c r="W86" s="398"/>
      <c r="X86" s="580"/>
      <c r="Y86" s="211"/>
      <c r="AA86" s="240"/>
    </row>
    <row r="87" spans="1:27" ht="10.199999999999999" customHeight="1">
      <c r="A87" s="474">
        <v>36</v>
      </c>
      <c r="B87" s="572" t="str">
        <f>IF('Formular 3a_1'!B89&lt;1,"",'Formular 3a_1'!B89)</f>
        <v/>
      </c>
      <c r="C87" s="573"/>
      <c r="D87" s="573"/>
      <c r="E87" s="573"/>
      <c r="F87" s="574"/>
      <c r="G87" s="572" t="str">
        <f>IF('Formular 3a_1'!G89&lt;1,"",'Formular 3a_1'!G89)</f>
        <v/>
      </c>
      <c r="H87" s="573"/>
      <c r="I87" s="573"/>
      <c r="J87" s="573"/>
      <c r="K87" s="574"/>
      <c r="L87" s="578" t="str">
        <f>IF('Formular 3a_1'!O89&lt;1,"",'Formular 3a_1'!O89)</f>
        <v/>
      </c>
      <c r="M87" s="573"/>
      <c r="N87" s="573"/>
      <c r="O87" s="573"/>
      <c r="P87" s="574"/>
      <c r="Q87" s="572" t="str">
        <f>IF('Formular 3a_1'!S89&lt;1,"",'Formular 3a_1'!S89)</f>
        <v/>
      </c>
      <c r="R87" s="573"/>
      <c r="S87" s="573"/>
      <c r="T87" s="573"/>
      <c r="U87" s="573"/>
      <c r="V87" s="573"/>
      <c r="W87" s="293"/>
      <c r="X87" s="579"/>
      <c r="Y87" s="210" t="str">
        <f>IF('Formular 3a_1'!Z89&lt;1,"",'Formular 3a_1'!Z89)</f>
        <v/>
      </c>
      <c r="AA87" s="240"/>
    </row>
    <row r="88" spans="1:27" ht="10.199999999999999" customHeight="1">
      <c r="A88" s="475"/>
      <c r="B88" s="575"/>
      <c r="C88" s="576"/>
      <c r="D88" s="576"/>
      <c r="E88" s="576"/>
      <c r="F88" s="577"/>
      <c r="G88" s="575"/>
      <c r="H88" s="576"/>
      <c r="I88" s="576"/>
      <c r="J88" s="576"/>
      <c r="K88" s="577"/>
      <c r="L88" s="575"/>
      <c r="M88" s="576"/>
      <c r="N88" s="576"/>
      <c r="O88" s="576"/>
      <c r="P88" s="577"/>
      <c r="Q88" s="575"/>
      <c r="R88" s="576"/>
      <c r="S88" s="576"/>
      <c r="T88" s="576"/>
      <c r="U88" s="576"/>
      <c r="V88" s="576"/>
      <c r="W88" s="398"/>
      <c r="X88" s="580"/>
      <c r="Y88" s="211"/>
      <c r="AA88" s="240"/>
    </row>
    <row r="89" spans="1:27" ht="10.199999999999999" customHeight="1">
      <c r="A89" s="474">
        <v>37</v>
      </c>
      <c r="B89" s="572" t="str">
        <f>IF('Formular 3a_1'!B91&lt;1,"",'Formular 3a_1'!B91)</f>
        <v/>
      </c>
      <c r="C89" s="573"/>
      <c r="D89" s="573"/>
      <c r="E89" s="573"/>
      <c r="F89" s="574"/>
      <c r="G89" s="572" t="str">
        <f>IF('Formular 3a_1'!G91&lt;1,"",'Formular 3a_1'!G91)</f>
        <v/>
      </c>
      <c r="H89" s="573"/>
      <c r="I89" s="573"/>
      <c r="J89" s="573"/>
      <c r="K89" s="574"/>
      <c r="L89" s="578" t="str">
        <f>IF('Formular 3a_1'!O91&lt;1,"",'Formular 3a_1'!O91)</f>
        <v/>
      </c>
      <c r="M89" s="573"/>
      <c r="N89" s="573"/>
      <c r="O89" s="573"/>
      <c r="P89" s="574"/>
      <c r="Q89" s="572" t="str">
        <f>IF('Formular 3a_1'!S91&lt;1,"",'Formular 3a_1'!S91)</f>
        <v/>
      </c>
      <c r="R89" s="573"/>
      <c r="S89" s="573"/>
      <c r="T89" s="573"/>
      <c r="U89" s="573"/>
      <c r="V89" s="573"/>
      <c r="W89" s="293"/>
      <c r="X89" s="579"/>
      <c r="Y89" s="210" t="str">
        <f>IF('Formular 3a_1'!Z91&lt;1,"",'Formular 3a_1'!Z91)</f>
        <v/>
      </c>
      <c r="AA89" s="240"/>
    </row>
    <row r="90" spans="1:27" ht="10.199999999999999" customHeight="1">
      <c r="A90" s="475"/>
      <c r="B90" s="575"/>
      <c r="C90" s="576"/>
      <c r="D90" s="576"/>
      <c r="E90" s="576"/>
      <c r="F90" s="577"/>
      <c r="G90" s="575"/>
      <c r="H90" s="576"/>
      <c r="I90" s="576"/>
      <c r="J90" s="576"/>
      <c r="K90" s="577"/>
      <c r="L90" s="575"/>
      <c r="M90" s="576"/>
      <c r="N90" s="576"/>
      <c r="O90" s="576"/>
      <c r="P90" s="577"/>
      <c r="Q90" s="575"/>
      <c r="R90" s="576"/>
      <c r="S90" s="576"/>
      <c r="T90" s="576"/>
      <c r="U90" s="576"/>
      <c r="V90" s="576"/>
      <c r="W90" s="398"/>
      <c r="X90" s="580"/>
      <c r="Y90" s="211"/>
      <c r="AA90" s="240"/>
    </row>
    <row r="91" spans="1:27" ht="10.199999999999999" customHeight="1">
      <c r="A91" s="474">
        <v>38</v>
      </c>
      <c r="B91" s="572" t="str">
        <f>IF('Formular 3a_1'!B93&lt;1,"",'Formular 3a_1'!B93)</f>
        <v/>
      </c>
      <c r="C91" s="573"/>
      <c r="D91" s="573"/>
      <c r="E91" s="573"/>
      <c r="F91" s="574"/>
      <c r="G91" s="572" t="str">
        <f>IF('Formular 3a_1'!G93&lt;1,"",'Formular 3a_1'!G93)</f>
        <v/>
      </c>
      <c r="H91" s="573"/>
      <c r="I91" s="573"/>
      <c r="J91" s="573"/>
      <c r="K91" s="574"/>
      <c r="L91" s="578" t="str">
        <f>IF('Formular 3a_1'!O93&lt;1,"",'Formular 3a_1'!O93)</f>
        <v/>
      </c>
      <c r="M91" s="573"/>
      <c r="N91" s="573"/>
      <c r="O91" s="573"/>
      <c r="P91" s="574"/>
      <c r="Q91" s="572" t="str">
        <f>IF('Formular 3a_1'!S93&lt;1,"",'Formular 3a_1'!S93)</f>
        <v/>
      </c>
      <c r="R91" s="573"/>
      <c r="S91" s="573"/>
      <c r="T91" s="573"/>
      <c r="U91" s="573"/>
      <c r="V91" s="573"/>
      <c r="W91" s="293"/>
      <c r="X91" s="579"/>
      <c r="Y91" s="210" t="str">
        <f>IF('Formular 3a_1'!Z93&lt;1,"",'Formular 3a_1'!Z93)</f>
        <v/>
      </c>
      <c r="AA91" s="240"/>
    </row>
    <row r="92" spans="1:27" ht="10.199999999999999" customHeight="1">
      <c r="A92" s="475"/>
      <c r="B92" s="575"/>
      <c r="C92" s="576"/>
      <c r="D92" s="576"/>
      <c r="E92" s="576"/>
      <c r="F92" s="577"/>
      <c r="G92" s="575"/>
      <c r="H92" s="576"/>
      <c r="I92" s="576"/>
      <c r="J92" s="576"/>
      <c r="K92" s="577"/>
      <c r="L92" s="575"/>
      <c r="M92" s="576"/>
      <c r="N92" s="576"/>
      <c r="O92" s="576"/>
      <c r="P92" s="577"/>
      <c r="Q92" s="575"/>
      <c r="R92" s="576"/>
      <c r="S92" s="576"/>
      <c r="T92" s="576"/>
      <c r="U92" s="576"/>
      <c r="V92" s="576"/>
      <c r="W92" s="398"/>
      <c r="X92" s="580"/>
      <c r="Y92" s="211"/>
      <c r="AA92" s="240"/>
    </row>
    <row r="93" spans="1:27" ht="10.199999999999999" customHeight="1">
      <c r="A93" s="474">
        <v>39</v>
      </c>
      <c r="B93" s="572" t="str">
        <f>IF('Formular 3a_1'!B95&lt;1,"",'Formular 3a_1'!B95)</f>
        <v/>
      </c>
      <c r="C93" s="573"/>
      <c r="D93" s="573"/>
      <c r="E93" s="573"/>
      <c r="F93" s="574"/>
      <c r="G93" s="572" t="str">
        <f>IF('Formular 3a_1'!G95&lt;1,"",'Formular 3a_1'!G95)</f>
        <v/>
      </c>
      <c r="H93" s="573"/>
      <c r="I93" s="573"/>
      <c r="J93" s="573"/>
      <c r="K93" s="574"/>
      <c r="L93" s="578" t="str">
        <f>IF('Formular 3a_1'!O95&lt;1,"",'Formular 3a_1'!O95)</f>
        <v/>
      </c>
      <c r="M93" s="573"/>
      <c r="N93" s="573"/>
      <c r="O93" s="573"/>
      <c r="P93" s="574"/>
      <c r="Q93" s="572" t="str">
        <f>IF('Formular 3a_1'!S95&lt;1,"",'Formular 3a_1'!S95)</f>
        <v/>
      </c>
      <c r="R93" s="573"/>
      <c r="S93" s="573"/>
      <c r="T93" s="573"/>
      <c r="U93" s="573"/>
      <c r="V93" s="573"/>
      <c r="W93" s="293"/>
      <c r="X93" s="579"/>
      <c r="Y93" s="210" t="str">
        <f>IF('Formular 3a_1'!Z95&lt;1,"",'Formular 3a_1'!Z95)</f>
        <v/>
      </c>
      <c r="AA93" s="240"/>
    </row>
    <row r="94" spans="1:27" ht="10.199999999999999" customHeight="1">
      <c r="A94" s="475"/>
      <c r="B94" s="575"/>
      <c r="C94" s="576"/>
      <c r="D94" s="576"/>
      <c r="E94" s="576"/>
      <c r="F94" s="577"/>
      <c r="G94" s="575"/>
      <c r="H94" s="576"/>
      <c r="I94" s="576"/>
      <c r="J94" s="576"/>
      <c r="K94" s="577"/>
      <c r="L94" s="575"/>
      <c r="M94" s="576"/>
      <c r="N94" s="576"/>
      <c r="O94" s="576"/>
      <c r="P94" s="577"/>
      <c r="Q94" s="575"/>
      <c r="R94" s="576"/>
      <c r="S94" s="576"/>
      <c r="T94" s="576"/>
      <c r="U94" s="576"/>
      <c r="V94" s="576"/>
      <c r="W94" s="398"/>
      <c r="X94" s="580"/>
      <c r="Y94" s="211"/>
      <c r="AA94" s="240"/>
    </row>
    <row r="95" spans="1:27" ht="10.199999999999999" customHeight="1">
      <c r="A95" s="474">
        <v>40</v>
      </c>
      <c r="B95" s="572" t="str">
        <f>IF('Formular 3a_1'!B97&lt;1,"",'Formular 3a_1'!B97)</f>
        <v/>
      </c>
      <c r="C95" s="573"/>
      <c r="D95" s="573"/>
      <c r="E95" s="573"/>
      <c r="F95" s="574"/>
      <c r="G95" s="572" t="str">
        <f>IF('Formular 3a_1'!G97&lt;1,"",'Formular 3a_1'!G97)</f>
        <v/>
      </c>
      <c r="H95" s="573"/>
      <c r="I95" s="573"/>
      <c r="J95" s="573"/>
      <c r="K95" s="574"/>
      <c r="L95" s="578" t="str">
        <f>IF('Formular 3a_1'!O97&lt;1,"",'Formular 3a_1'!O97)</f>
        <v/>
      </c>
      <c r="M95" s="573"/>
      <c r="N95" s="573"/>
      <c r="O95" s="573"/>
      <c r="P95" s="574"/>
      <c r="Q95" s="572" t="str">
        <f>IF('Formular 3a_1'!S97&lt;1,"",'Formular 3a_1'!S97)</f>
        <v/>
      </c>
      <c r="R95" s="573"/>
      <c r="S95" s="573"/>
      <c r="T95" s="573"/>
      <c r="U95" s="573"/>
      <c r="V95" s="573"/>
      <c r="W95" s="293"/>
      <c r="X95" s="579"/>
      <c r="Y95" s="210" t="str">
        <f>IF('Formular 3a_1'!Z97&lt;1,"",'Formular 3a_1'!Z97)</f>
        <v/>
      </c>
      <c r="AA95" s="240"/>
    </row>
    <row r="96" spans="1:27" ht="10.199999999999999" customHeight="1">
      <c r="A96" s="475"/>
      <c r="B96" s="575"/>
      <c r="C96" s="576"/>
      <c r="D96" s="576"/>
      <c r="E96" s="576"/>
      <c r="F96" s="577"/>
      <c r="G96" s="575"/>
      <c r="H96" s="576"/>
      <c r="I96" s="576"/>
      <c r="J96" s="576"/>
      <c r="K96" s="577"/>
      <c r="L96" s="575"/>
      <c r="M96" s="576"/>
      <c r="N96" s="576"/>
      <c r="O96" s="576"/>
      <c r="P96" s="577"/>
      <c r="Q96" s="575"/>
      <c r="R96" s="576"/>
      <c r="S96" s="576"/>
      <c r="T96" s="576"/>
      <c r="U96" s="576"/>
      <c r="V96" s="576"/>
      <c r="W96" s="398"/>
      <c r="X96" s="580"/>
      <c r="Y96" s="211"/>
      <c r="AA96" s="240"/>
    </row>
    <row r="97" spans="2:30" ht="10.199999999999999" customHeight="1">
      <c r="AA97" s="240"/>
    </row>
    <row r="98" spans="2:30" ht="10.199999999999999" customHeight="1">
      <c r="B98" s="436" t="s">
        <v>462</v>
      </c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N98" s="525">
        <f>SUMPRODUCT(1*(LEN(Y17:Y95)&gt;0))</f>
        <v>0</v>
      </c>
      <c r="O98" s="526"/>
      <c r="U98" s="554" t="str">
        <f>IF('Formular 3b_2'!B17&gt;"","weiter auf Seite 2","")</f>
        <v/>
      </c>
      <c r="V98" s="554"/>
      <c r="W98" s="554"/>
      <c r="X98" s="554"/>
      <c r="Y98" s="554"/>
      <c r="Z98" s="554"/>
      <c r="AA98" s="240"/>
    </row>
    <row r="99" spans="2:30" ht="10.199999999999999" customHeight="1"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N99" s="527"/>
      <c r="O99" s="528"/>
      <c r="U99" s="554"/>
      <c r="V99" s="554"/>
      <c r="W99" s="554"/>
      <c r="X99" s="554"/>
      <c r="Y99" s="554"/>
      <c r="Z99" s="554"/>
      <c r="AA99" s="240"/>
    </row>
    <row r="100" spans="2:30" ht="10.199999999999999" customHeight="1">
      <c r="AA100" s="240"/>
    </row>
    <row r="101" spans="2:30" ht="10.199999999999999" customHeight="1">
      <c r="B101" s="436" t="s">
        <v>463</v>
      </c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N101" s="525">
        <f>COUNTIF(Y17:Y95,"w")</f>
        <v>0</v>
      </c>
      <c r="O101" s="526"/>
      <c r="Q101" s="529" t="str">
        <f>IF(N101&lt;1,"",N101/N98)</f>
        <v/>
      </c>
      <c r="R101" s="530"/>
      <c r="AA101" s="240"/>
    </row>
    <row r="102" spans="2:30" ht="10.199999999999999" customHeight="1"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N102" s="527"/>
      <c r="O102" s="528"/>
      <c r="Q102" s="531"/>
      <c r="R102" s="532"/>
      <c r="AA102" s="240"/>
    </row>
    <row r="103" spans="2:30" ht="10.199999999999999" customHeight="1">
      <c r="AA103" s="240"/>
    </row>
    <row r="104" spans="2:30" ht="10.199999999999999" customHeight="1">
      <c r="B104" s="436" t="s">
        <v>464</v>
      </c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N104" s="525">
        <f>COUNTIF(Y17:Y95,"m")</f>
        <v>0</v>
      </c>
      <c r="O104" s="526"/>
      <c r="Q104" s="529" t="str">
        <f>IF(N104&lt;1,"",N104/N98)</f>
        <v/>
      </c>
      <c r="R104" s="530"/>
      <c r="AA104" s="240"/>
    </row>
    <row r="105" spans="2:30" ht="10.199999999999999" customHeight="1">
      <c r="B105" s="436"/>
      <c r="C105" s="436"/>
      <c r="D105" s="436"/>
      <c r="E105" s="436"/>
      <c r="F105" s="436"/>
      <c r="G105" s="436"/>
      <c r="H105" s="436"/>
      <c r="I105" s="436"/>
      <c r="J105" s="436"/>
      <c r="K105" s="436"/>
      <c r="L105" s="436"/>
      <c r="N105" s="527"/>
      <c r="O105" s="528"/>
      <c r="Q105" s="531"/>
      <c r="R105" s="532"/>
      <c r="AA105" s="240"/>
      <c r="AB105" s="240"/>
      <c r="AC105" s="240"/>
      <c r="AD105" s="19"/>
    </row>
    <row r="106" spans="2:30" ht="10.199999999999999" customHeight="1">
      <c r="AA106" s="240"/>
    </row>
    <row r="107" spans="2:30" ht="10.199999999999999" customHeight="1">
      <c r="B107" s="427" t="s">
        <v>36</v>
      </c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240"/>
      <c r="S107" s="582" t="e">
        <f>IF(Dienststellendaten!G45&gt;1,Dienststellendaten!G45,"")</f>
        <v>#VALUE!</v>
      </c>
      <c r="T107" s="290"/>
      <c r="U107" s="290"/>
      <c r="V107" s="427" t="s">
        <v>37</v>
      </c>
      <c r="W107" s="427"/>
      <c r="X107" s="427"/>
      <c r="Y107" s="427"/>
      <c r="Z107" s="427"/>
      <c r="AA107" s="240"/>
    </row>
    <row r="108" spans="2:30" ht="10.199999999999999" customHeight="1">
      <c r="B108" s="436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240"/>
      <c r="S108" s="583"/>
      <c r="T108" s="583"/>
      <c r="U108" s="583"/>
      <c r="V108" s="427"/>
      <c r="W108" s="427"/>
      <c r="X108" s="427"/>
      <c r="Y108" s="427"/>
      <c r="Z108" s="427"/>
      <c r="AA108" s="240"/>
    </row>
    <row r="109" spans="2:30" ht="10.199999999999999" customHeight="1">
      <c r="B109" s="427" t="s">
        <v>38</v>
      </c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AA109" s="240"/>
      <c r="AD109" s="15"/>
    </row>
    <row r="110" spans="2:30" ht="10.199999999999999" customHeight="1"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AA110" s="240"/>
    </row>
    <row r="111" spans="2:30" ht="10.199999999999999" customHeight="1">
      <c r="AA111" s="240"/>
    </row>
    <row r="112" spans="2:30" ht="10.199999999999999" customHeight="1">
      <c r="B112" s="240"/>
      <c r="C112" s="240"/>
      <c r="D112" s="240"/>
      <c r="E112" s="240"/>
      <c r="F112" s="240"/>
      <c r="G112" s="240"/>
      <c r="J112" s="240"/>
      <c r="K112" s="240"/>
      <c r="L112" s="240"/>
      <c r="M112" s="240"/>
      <c r="N112" s="240"/>
      <c r="O112" s="240"/>
      <c r="R112" s="240"/>
      <c r="S112" s="240"/>
      <c r="T112" s="240"/>
      <c r="U112" s="240"/>
      <c r="V112" s="240"/>
      <c r="W112" s="240"/>
      <c r="AA112" s="240"/>
    </row>
    <row r="113" spans="2:27" ht="10.199999999999999" customHeight="1">
      <c r="B113" s="398"/>
      <c r="C113" s="398"/>
      <c r="D113" s="398"/>
      <c r="E113" s="398"/>
      <c r="F113" s="398"/>
      <c r="G113" s="398"/>
      <c r="J113" s="398"/>
      <c r="K113" s="398"/>
      <c r="L113" s="398"/>
      <c r="M113" s="398"/>
      <c r="N113" s="398"/>
      <c r="O113" s="398"/>
      <c r="R113" s="398"/>
      <c r="S113" s="398"/>
      <c r="T113" s="398"/>
      <c r="U113" s="398"/>
      <c r="V113" s="398"/>
      <c r="W113" s="398"/>
      <c r="AA113" s="240"/>
    </row>
    <row r="114" spans="2:27" ht="10.199999999999999" customHeight="1">
      <c r="AA114" s="240"/>
    </row>
    <row r="115" spans="2:27" ht="12.6" customHeight="1">
      <c r="B115" s="291" t="s">
        <v>0</v>
      </c>
      <c r="C115" s="291"/>
      <c r="D115" s="291"/>
      <c r="E115" s="291"/>
      <c r="F115" s="291"/>
      <c r="G115" s="291"/>
      <c r="J115" s="291" t="s">
        <v>370</v>
      </c>
      <c r="K115" s="291"/>
      <c r="L115" s="291"/>
      <c r="M115" s="291"/>
      <c r="N115" s="291"/>
      <c r="O115" s="291"/>
      <c r="R115" s="291" t="s">
        <v>370</v>
      </c>
      <c r="S115" s="291"/>
      <c r="T115" s="291"/>
      <c r="U115" s="291"/>
      <c r="V115" s="291"/>
      <c r="W115" s="291"/>
      <c r="AA115" s="240"/>
    </row>
    <row r="116" spans="2:27" ht="10.199999999999999" customHeight="1" thickBot="1">
      <c r="AA116" s="240"/>
    </row>
    <row r="117" spans="2:27" ht="10.199999999999999" customHeight="1">
      <c r="B117" s="599" t="s">
        <v>1</v>
      </c>
      <c r="C117" s="600"/>
      <c r="D117" s="600"/>
      <c r="E117" s="600"/>
      <c r="F117" s="600"/>
      <c r="G117" s="600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240"/>
    </row>
    <row r="118" spans="2:27" ht="10.199999999999999" customHeight="1">
      <c r="B118" s="581"/>
      <c r="C118" s="318"/>
      <c r="D118" s="318"/>
      <c r="E118" s="318"/>
      <c r="F118" s="318"/>
      <c r="G118" s="318"/>
      <c r="H118" s="22"/>
      <c r="I118" s="22"/>
      <c r="Z118" s="4"/>
      <c r="AA118" s="240"/>
    </row>
    <row r="119" spans="2:27" ht="10.199999999999999" customHeight="1">
      <c r="B119" s="581" t="s">
        <v>32</v>
      </c>
      <c r="C119" s="318"/>
      <c r="D119" s="318"/>
      <c r="F119" s="592" t="str">
        <f>IF(Dienststellendaten!G43&lt;1,"",Dienststellendaten!G43)</f>
        <v/>
      </c>
      <c r="G119" s="592"/>
      <c r="H119" s="593"/>
      <c r="I119" s="318" t="s">
        <v>34</v>
      </c>
      <c r="J119" s="318"/>
      <c r="K119" s="318"/>
      <c r="L119" s="318"/>
      <c r="M119" s="318"/>
      <c r="N119" s="318"/>
      <c r="O119" s="318"/>
      <c r="R119" s="318" t="s">
        <v>2</v>
      </c>
      <c r="S119" s="318"/>
      <c r="T119" s="318"/>
      <c r="U119" s="584"/>
      <c r="V119" s="584"/>
      <c r="W119" s="585"/>
      <c r="Z119" s="4"/>
      <c r="AA119" s="240"/>
    </row>
    <row r="120" spans="2:27" ht="10.199999999999999" customHeight="1">
      <c r="B120" s="581"/>
      <c r="C120" s="318"/>
      <c r="D120" s="318"/>
      <c r="F120" s="594"/>
      <c r="G120" s="594"/>
      <c r="H120" s="595"/>
      <c r="I120" s="318"/>
      <c r="J120" s="318"/>
      <c r="K120" s="318"/>
      <c r="L120" s="318"/>
      <c r="M120" s="318"/>
      <c r="N120" s="318"/>
      <c r="O120" s="318"/>
      <c r="R120" s="318"/>
      <c r="S120" s="318"/>
      <c r="T120" s="318"/>
      <c r="U120" s="586"/>
      <c r="V120" s="586"/>
      <c r="W120" s="587"/>
      <c r="Z120" s="4"/>
      <c r="AA120" s="240"/>
    </row>
    <row r="121" spans="2:27" ht="9.6" customHeight="1">
      <c r="B121" s="24"/>
      <c r="C121" s="21"/>
      <c r="D121" s="21"/>
      <c r="E121" s="21"/>
      <c r="F121" s="18"/>
      <c r="G121" s="18"/>
      <c r="H121" s="18"/>
      <c r="Z121" s="4"/>
      <c r="AA121" s="240"/>
    </row>
    <row r="122" spans="2:27" ht="10.199999999999999" customHeight="1">
      <c r="B122" s="581" t="s">
        <v>33</v>
      </c>
      <c r="C122" s="318"/>
      <c r="D122" s="318"/>
      <c r="F122" s="596" t="str">
        <f>IF(Dienststellendaten!G47&lt;1,"",Dienststellendaten!G47)</f>
        <v/>
      </c>
      <c r="G122" s="588"/>
      <c r="H122" s="338"/>
      <c r="Q122" s="318" t="s">
        <v>35</v>
      </c>
      <c r="R122" s="318"/>
      <c r="S122" s="318"/>
      <c r="T122" s="318"/>
      <c r="U122" s="588" t="str">
        <f>IF(Dienststellendaten!G49&lt;1,"",Dienststellendaten!G49)</f>
        <v/>
      </c>
      <c r="V122" s="588"/>
      <c r="W122" s="589"/>
      <c r="Z122" s="4"/>
      <c r="AA122" s="240"/>
    </row>
    <row r="123" spans="2:27" ht="10.199999999999999" customHeight="1">
      <c r="B123" s="581"/>
      <c r="C123" s="318"/>
      <c r="D123" s="318"/>
      <c r="E123" s="21"/>
      <c r="F123" s="597"/>
      <c r="G123" s="597"/>
      <c r="H123" s="378"/>
      <c r="Q123" s="318"/>
      <c r="R123" s="318"/>
      <c r="S123" s="318"/>
      <c r="T123" s="318"/>
      <c r="U123" s="590"/>
      <c r="V123" s="590"/>
      <c r="W123" s="591"/>
      <c r="Z123" s="4"/>
      <c r="AA123" s="240"/>
    </row>
    <row r="124" spans="2:27" ht="10.199999999999999" customHeight="1" thickBot="1">
      <c r="B124" s="25"/>
      <c r="C124" s="26"/>
      <c r="D124" s="26"/>
      <c r="E124" s="26"/>
      <c r="F124" s="27"/>
      <c r="G124" s="27"/>
      <c r="H124" s="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6"/>
      <c r="AA124" s="240"/>
    </row>
    <row r="125" spans="2:27" ht="10.199999999999999" customHeight="1">
      <c r="B125" s="417" t="s">
        <v>7</v>
      </c>
      <c r="C125" s="417"/>
      <c r="D125" s="417"/>
      <c r="E125" s="417"/>
      <c r="F125" s="417"/>
      <c r="G125" s="417"/>
      <c r="H125" s="417"/>
      <c r="I125" s="417"/>
      <c r="J125" s="417"/>
      <c r="K125" s="417"/>
      <c r="AA125" s="240"/>
    </row>
    <row r="126" spans="2:27" ht="10.199999999999999" customHeight="1"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AA126" s="240"/>
    </row>
    <row r="127" spans="2:27" ht="10.199999999999999" customHeight="1">
      <c r="B127" s="401" t="s">
        <v>8</v>
      </c>
      <c r="C127" s="401"/>
      <c r="D127" s="401"/>
      <c r="E127" s="401"/>
      <c r="F127" s="401"/>
      <c r="G127" s="401"/>
      <c r="H127" s="401"/>
      <c r="I127" s="401"/>
      <c r="J127" s="401"/>
      <c r="K127" s="401"/>
      <c r="L127" s="318"/>
      <c r="M127" s="318"/>
      <c r="N127" s="240"/>
      <c r="AA127" s="240"/>
    </row>
    <row r="128" spans="2:27" ht="10.199999999999999" customHeight="1"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240"/>
      <c r="AA128" s="205"/>
    </row>
    <row r="129" spans="27:27" ht="10.199999999999999" customHeight="1">
      <c r="AA129" s="205"/>
    </row>
    <row r="130" spans="27:27" ht="10.199999999999999" customHeight="1">
      <c r="AA130" s="205"/>
    </row>
    <row r="131" spans="27:27" ht="10.199999999999999" customHeight="1"/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  <row r="143" spans="27:27" ht="10.199999999999999" customHeight="1"/>
    <row r="144" spans="27:27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  <row r="155" ht="10.199999999999999" customHeight="1"/>
    <row r="156" ht="10.199999999999999" customHeight="1"/>
    <row r="157" ht="10.199999999999999" customHeight="1"/>
  </sheetData>
  <sheetProtection algorithmName="SHA-512" hashValue="U5n7DC+03yIsZBWjYtRCRsWbHU6k9WqkORDCz/WjLsLfxWvAkMnt9a9lrg7tzH8JNpB1xwF+Eep2wUAOtAgFIw==" saltValue="m4RIHJ5qA6eqq1JX+CGuYw==" spinCount="100000" sheet="1" selectLockedCells="1"/>
  <mergeCells count="251">
    <mergeCell ref="Q87:X88"/>
    <mergeCell ref="Q89:X90"/>
    <mergeCell ref="Q73:X74"/>
    <mergeCell ref="Q75:X76"/>
    <mergeCell ref="Q77:X78"/>
    <mergeCell ref="Q79:X80"/>
    <mergeCell ref="Q81:X82"/>
    <mergeCell ref="Q14:X16"/>
    <mergeCell ref="Q17:X18"/>
    <mergeCell ref="Q19:X20"/>
    <mergeCell ref="Q21:X22"/>
    <mergeCell ref="Q27:X28"/>
    <mergeCell ref="Q29:X30"/>
    <mergeCell ref="Q31:X32"/>
    <mergeCell ref="Q33:X34"/>
    <mergeCell ref="Q35:X36"/>
    <mergeCell ref="Q37:X38"/>
    <mergeCell ref="Q39:X40"/>
    <mergeCell ref="Q41:X42"/>
    <mergeCell ref="Q43:X44"/>
    <mergeCell ref="Q45:X46"/>
    <mergeCell ref="Q47:X48"/>
    <mergeCell ref="Q49:X50"/>
    <mergeCell ref="Q51:X52"/>
    <mergeCell ref="Q53:X54"/>
    <mergeCell ref="Q55:X56"/>
    <mergeCell ref="Q57:X58"/>
    <mergeCell ref="B127:N128"/>
    <mergeCell ref="A93:A94"/>
    <mergeCell ref="B93:F94"/>
    <mergeCell ref="G93:K94"/>
    <mergeCell ref="L93:P94"/>
    <mergeCell ref="A95:A96"/>
    <mergeCell ref="B95:F96"/>
    <mergeCell ref="G95:K96"/>
    <mergeCell ref="L95:P96"/>
    <mergeCell ref="B109:M110"/>
    <mergeCell ref="B119:D120"/>
    <mergeCell ref="B117:G118"/>
    <mergeCell ref="B125:K126"/>
    <mergeCell ref="A53:A54"/>
    <mergeCell ref="B53:F54"/>
    <mergeCell ref="G53:K54"/>
    <mergeCell ref="A63:A64"/>
    <mergeCell ref="B63:F64"/>
    <mergeCell ref="G63:K64"/>
    <mergeCell ref="A61:A62"/>
    <mergeCell ref="B61:F62"/>
    <mergeCell ref="V4:Y5"/>
    <mergeCell ref="V2:Y3"/>
    <mergeCell ref="B4:D4"/>
    <mergeCell ref="B2:C3"/>
    <mergeCell ref="E2:G3"/>
    <mergeCell ref="A23:A24"/>
    <mergeCell ref="B23:F24"/>
    <mergeCell ref="G23:K24"/>
    <mergeCell ref="L25:P26"/>
    <mergeCell ref="L23:P24"/>
    <mergeCell ref="Y14:Y16"/>
    <mergeCell ref="E4:G4"/>
    <mergeCell ref="I2:S3"/>
    <mergeCell ref="I4:S4"/>
    <mergeCell ref="A21:A22"/>
    <mergeCell ref="A19:A20"/>
    <mergeCell ref="B19:F20"/>
    <mergeCell ref="B6:T7"/>
    <mergeCell ref="L14:P16"/>
    <mergeCell ref="L17:P18"/>
    <mergeCell ref="L19:P20"/>
    <mergeCell ref="V6:Y7"/>
    <mergeCell ref="B8:Z9"/>
    <mergeCell ref="B10:Z11"/>
    <mergeCell ref="Q23:X24"/>
    <mergeCell ref="Q25:X26"/>
    <mergeCell ref="L27:P28"/>
    <mergeCell ref="L29:P30"/>
    <mergeCell ref="A17:A18"/>
    <mergeCell ref="B17:F18"/>
    <mergeCell ref="G17:K18"/>
    <mergeCell ref="G19:K20"/>
    <mergeCell ref="L21:P22"/>
    <mergeCell ref="B21:F22"/>
    <mergeCell ref="G21:K22"/>
    <mergeCell ref="A14:A16"/>
    <mergeCell ref="B14:F16"/>
    <mergeCell ref="G14:K16"/>
    <mergeCell ref="A25:A26"/>
    <mergeCell ref="B25:F26"/>
    <mergeCell ref="G25:K26"/>
    <mergeCell ref="A33:A34"/>
    <mergeCell ref="B33:F34"/>
    <mergeCell ref="G33:K34"/>
    <mergeCell ref="A31:A32"/>
    <mergeCell ref="B31:F32"/>
    <mergeCell ref="G31:K32"/>
    <mergeCell ref="A29:A30"/>
    <mergeCell ref="B29:F30"/>
    <mergeCell ref="G29:K30"/>
    <mergeCell ref="A27:A28"/>
    <mergeCell ref="B27:F28"/>
    <mergeCell ref="G27:K28"/>
    <mergeCell ref="L31:P32"/>
    <mergeCell ref="L33:P34"/>
    <mergeCell ref="A37:A38"/>
    <mergeCell ref="B37:F38"/>
    <mergeCell ref="G37:K38"/>
    <mergeCell ref="A35:A36"/>
    <mergeCell ref="B35:F36"/>
    <mergeCell ref="G35:K36"/>
    <mergeCell ref="L35:P36"/>
    <mergeCell ref="L37:P38"/>
    <mergeCell ref="A39:A40"/>
    <mergeCell ref="B39:F40"/>
    <mergeCell ref="G39:K40"/>
    <mergeCell ref="L39:P40"/>
    <mergeCell ref="L41:P42"/>
    <mergeCell ref="L43:P44"/>
    <mergeCell ref="L45:P46"/>
    <mergeCell ref="A49:A50"/>
    <mergeCell ref="B49:F50"/>
    <mergeCell ref="G49:K50"/>
    <mergeCell ref="A47:A48"/>
    <mergeCell ref="B47:F48"/>
    <mergeCell ref="G47:K48"/>
    <mergeCell ref="L47:P48"/>
    <mergeCell ref="L49:P50"/>
    <mergeCell ref="A45:A46"/>
    <mergeCell ref="B45:F46"/>
    <mergeCell ref="G45:K46"/>
    <mergeCell ref="A43:A44"/>
    <mergeCell ref="B43:F44"/>
    <mergeCell ref="G43:K44"/>
    <mergeCell ref="A41:A42"/>
    <mergeCell ref="B41:F42"/>
    <mergeCell ref="G41:K42"/>
    <mergeCell ref="A51:A52"/>
    <mergeCell ref="B51:F52"/>
    <mergeCell ref="G51:K52"/>
    <mergeCell ref="L51:P52"/>
    <mergeCell ref="L53:P54"/>
    <mergeCell ref="A57:A58"/>
    <mergeCell ref="B57:F58"/>
    <mergeCell ref="G57:K58"/>
    <mergeCell ref="A55:A56"/>
    <mergeCell ref="B55:F56"/>
    <mergeCell ref="G55:K56"/>
    <mergeCell ref="L55:P56"/>
    <mergeCell ref="L57:P58"/>
    <mergeCell ref="G61:K62"/>
    <mergeCell ref="A59:A60"/>
    <mergeCell ref="B59:F60"/>
    <mergeCell ref="G59:K60"/>
    <mergeCell ref="L63:P64"/>
    <mergeCell ref="L59:P60"/>
    <mergeCell ref="L61:P62"/>
    <mergeCell ref="Q59:X60"/>
    <mergeCell ref="Q61:X62"/>
    <mergeCell ref="Q63:X64"/>
    <mergeCell ref="B122:D123"/>
    <mergeCell ref="I119:O120"/>
    <mergeCell ref="R119:T120"/>
    <mergeCell ref="Q104:R105"/>
    <mergeCell ref="B112:G113"/>
    <mergeCell ref="J112:O113"/>
    <mergeCell ref="R112:W113"/>
    <mergeCell ref="S107:U108"/>
    <mergeCell ref="V107:Z108"/>
    <mergeCell ref="U119:W120"/>
    <mergeCell ref="U122:W123"/>
    <mergeCell ref="F119:H120"/>
    <mergeCell ref="F122:H123"/>
    <mergeCell ref="B107:R108"/>
    <mergeCell ref="B115:G115"/>
    <mergeCell ref="J115:O115"/>
    <mergeCell ref="R115:W115"/>
    <mergeCell ref="Q122:T123"/>
    <mergeCell ref="A87:A88"/>
    <mergeCell ref="B87:F88"/>
    <mergeCell ref="G87:K88"/>
    <mergeCell ref="L87:P88"/>
    <mergeCell ref="A89:A90"/>
    <mergeCell ref="B89:F90"/>
    <mergeCell ref="G89:K90"/>
    <mergeCell ref="L89:P90"/>
    <mergeCell ref="B104:L105"/>
    <mergeCell ref="N104:O105"/>
    <mergeCell ref="A91:A92"/>
    <mergeCell ref="B91:F92"/>
    <mergeCell ref="G91:K92"/>
    <mergeCell ref="L91:P92"/>
    <mergeCell ref="L83:P84"/>
    <mergeCell ref="L81:P82"/>
    <mergeCell ref="L85:P86"/>
    <mergeCell ref="L67:P68"/>
    <mergeCell ref="L79:P80"/>
    <mergeCell ref="L77:P78"/>
    <mergeCell ref="L75:P76"/>
    <mergeCell ref="AB105:AC105"/>
    <mergeCell ref="B98:L99"/>
    <mergeCell ref="N98:O99"/>
    <mergeCell ref="B101:L102"/>
    <mergeCell ref="N101:O102"/>
    <mergeCell ref="Q101:R102"/>
    <mergeCell ref="U98:Z99"/>
    <mergeCell ref="Q83:X84"/>
    <mergeCell ref="Q85:X86"/>
    <mergeCell ref="Q91:X92"/>
    <mergeCell ref="Q93:X94"/>
    <mergeCell ref="Q95:X96"/>
    <mergeCell ref="AA1:AA127"/>
    <mergeCell ref="Q65:X66"/>
    <mergeCell ref="Q67:X68"/>
    <mergeCell ref="Q69:X70"/>
    <mergeCell ref="Q71:X72"/>
    <mergeCell ref="G65:K66"/>
    <mergeCell ref="B67:F68"/>
    <mergeCell ref="G67:K68"/>
    <mergeCell ref="L69:P70"/>
    <mergeCell ref="A69:A70"/>
    <mergeCell ref="B69:F70"/>
    <mergeCell ref="L71:P72"/>
    <mergeCell ref="A73:A74"/>
    <mergeCell ref="B73:F74"/>
    <mergeCell ref="G73:K74"/>
    <mergeCell ref="A71:A72"/>
    <mergeCell ref="B71:F72"/>
    <mergeCell ref="G71:K72"/>
    <mergeCell ref="L73:P74"/>
    <mergeCell ref="A65:A66"/>
    <mergeCell ref="B65:F66"/>
    <mergeCell ref="L65:P66"/>
    <mergeCell ref="A67:A68"/>
    <mergeCell ref="G69:K70"/>
    <mergeCell ref="A75:A76"/>
    <mergeCell ref="B75:F76"/>
    <mergeCell ref="G75:K76"/>
    <mergeCell ref="A85:A86"/>
    <mergeCell ref="B85:F86"/>
    <mergeCell ref="G85:K86"/>
    <mergeCell ref="A79:A80"/>
    <mergeCell ref="B79:F80"/>
    <mergeCell ref="G79:K80"/>
    <mergeCell ref="A77:A78"/>
    <mergeCell ref="B77:F78"/>
    <mergeCell ref="G77:K78"/>
    <mergeCell ref="B81:F82"/>
    <mergeCell ref="G81:K82"/>
    <mergeCell ref="B83:F84"/>
    <mergeCell ref="G83:K84"/>
    <mergeCell ref="A81:A82"/>
    <mergeCell ref="A83:A84"/>
  </mergeCells>
  <pageMargins left="0.7" right="0.7" top="0.78740157499999996" bottom="0.78740157499999996" header="0.3" footer="0.3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tabColor theme="3" tint="0.39997558519241921"/>
  </sheetPr>
  <dimension ref="A1:AD145"/>
  <sheetViews>
    <sheetView showGridLines="0" topLeftCell="A83" zoomScaleNormal="100" workbookViewId="0">
      <selection activeCell="U119" sqref="U119:W120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66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394" t="s">
        <v>145</v>
      </c>
      <c r="W4" s="394"/>
      <c r="X4" s="394"/>
      <c r="Y4" s="394"/>
      <c r="AA4" s="386"/>
    </row>
    <row r="5" spans="1:27" ht="10.199999999999999" customHeight="1">
      <c r="V5" s="394"/>
      <c r="W5" s="394"/>
      <c r="X5" s="394"/>
      <c r="Y5" s="394"/>
      <c r="AA5" s="386"/>
    </row>
    <row r="6" spans="1:27" ht="10.199999999999999" customHeight="1">
      <c r="B6" s="604" t="s">
        <v>346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182"/>
      <c r="V6" s="598" t="s">
        <v>154</v>
      </c>
      <c r="W6" s="598"/>
      <c r="X6" s="598"/>
      <c r="Y6" s="598"/>
      <c r="Z6" s="182"/>
      <c r="AA6" s="386"/>
    </row>
    <row r="7" spans="1:27" ht="10.199999999999999" customHeight="1"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182"/>
      <c r="V7" s="598"/>
      <c r="W7" s="598"/>
      <c r="X7" s="598"/>
      <c r="Y7" s="598"/>
      <c r="Z7" s="182"/>
      <c r="AA7" s="386"/>
    </row>
    <row r="8" spans="1:27" ht="10.199999999999999" customHeight="1">
      <c r="B8" s="606" t="s">
        <v>376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386"/>
    </row>
    <row r="9" spans="1:27" ht="10.199999999999999" customHeight="1">
      <c r="B9" s="606"/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386"/>
    </row>
    <row r="10" spans="1:27" ht="10.199999999999999" customHeight="1">
      <c r="B10" s="380" t="s">
        <v>434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6"/>
    </row>
    <row r="11" spans="1:27" ht="10.199999999999999" customHeight="1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6"/>
    </row>
    <row r="12" spans="1:27" ht="10.199999999999999" customHeight="1">
      <c r="AA12" s="386"/>
    </row>
    <row r="13" spans="1:27" ht="10.199999999999999" customHeight="1">
      <c r="AA13" s="386"/>
    </row>
    <row r="14" spans="1:27" ht="10.199999999999999" customHeight="1">
      <c r="A14" s="493" t="s">
        <v>21</v>
      </c>
      <c r="B14" s="496" t="s">
        <v>28</v>
      </c>
      <c r="C14" s="497"/>
      <c r="D14" s="497"/>
      <c r="E14" s="497"/>
      <c r="F14" s="498"/>
      <c r="G14" s="496" t="s">
        <v>29</v>
      </c>
      <c r="H14" s="497"/>
      <c r="I14" s="497"/>
      <c r="J14" s="497"/>
      <c r="K14" s="498"/>
      <c r="L14" s="505" t="s">
        <v>40</v>
      </c>
      <c r="M14" s="506"/>
      <c r="N14" s="506"/>
      <c r="O14" s="506"/>
      <c r="P14" s="507"/>
      <c r="Q14" s="514" t="s">
        <v>22</v>
      </c>
      <c r="R14" s="375"/>
      <c r="S14" s="375"/>
      <c r="T14" s="375"/>
      <c r="U14" s="375"/>
      <c r="V14" s="375"/>
      <c r="W14" s="375"/>
      <c r="X14" s="375"/>
      <c r="Y14" s="376"/>
      <c r="Z14" s="493" t="s">
        <v>23</v>
      </c>
      <c r="AA14" s="386"/>
    </row>
    <row r="15" spans="1:27" ht="10.199999999999999" customHeight="1">
      <c r="A15" s="494"/>
      <c r="B15" s="499"/>
      <c r="C15" s="500"/>
      <c r="D15" s="500"/>
      <c r="E15" s="500"/>
      <c r="F15" s="501"/>
      <c r="G15" s="499"/>
      <c r="H15" s="500"/>
      <c r="I15" s="500"/>
      <c r="J15" s="500"/>
      <c r="K15" s="501"/>
      <c r="L15" s="508"/>
      <c r="M15" s="509"/>
      <c r="N15" s="509"/>
      <c r="O15" s="509"/>
      <c r="P15" s="510"/>
      <c r="Q15" s="515"/>
      <c r="R15" s="338"/>
      <c r="S15" s="338"/>
      <c r="T15" s="338"/>
      <c r="U15" s="338"/>
      <c r="V15" s="338"/>
      <c r="W15" s="338"/>
      <c r="X15" s="338"/>
      <c r="Y15" s="516"/>
      <c r="Z15" s="494"/>
      <c r="AA15" s="386"/>
    </row>
    <row r="16" spans="1:27" ht="10.199999999999999" customHeight="1">
      <c r="A16" s="495"/>
      <c r="B16" s="502"/>
      <c r="C16" s="503"/>
      <c r="D16" s="503"/>
      <c r="E16" s="503"/>
      <c r="F16" s="504"/>
      <c r="G16" s="502"/>
      <c r="H16" s="503"/>
      <c r="I16" s="503"/>
      <c r="J16" s="503"/>
      <c r="K16" s="504"/>
      <c r="L16" s="511"/>
      <c r="M16" s="512"/>
      <c r="N16" s="512"/>
      <c r="O16" s="512"/>
      <c r="P16" s="513"/>
      <c r="Q16" s="377"/>
      <c r="R16" s="378"/>
      <c r="S16" s="378"/>
      <c r="T16" s="378"/>
      <c r="U16" s="378"/>
      <c r="V16" s="378"/>
      <c r="W16" s="378"/>
      <c r="X16" s="378"/>
      <c r="Y16" s="379"/>
      <c r="Z16" s="563"/>
      <c r="AA16" s="386"/>
    </row>
    <row r="17" spans="1:29" ht="10.199999999999999" customHeight="1">
      <c r="A17" s="474">
        <v>41</v>
      </c>
      <c r="B17" s="572" t="str">
        <f>IF('Formular 3a_2'!B19&lt;1,"",'Formular 3a_2'!B19)</f>
        <v/>
      </c>
      <c r="C17" s="573"/>
      <c r="D17" s="573"/>
      <c r="E17" s="573"/>
      <c r="F17" s="574"/>
      <c r="G17" s="572" t="str">
        <f>IF('Formular 3a_2'!G19&lt;1,"",'Formular 3a_2'!G19)</f>
        <v/>
      </c>
      <c r="H17" s="573"/>
      <c r="I17" s="573"/>
      <c r="J17" s="573"/>
      <c r="K17" s="574"/>
      <c r="L17" s="578" t="str">
        <f>IF('Formular 3a_2'!O19&lt;1,"",'Formular 3a_2'!O19)</f>
        <v/>
      </c>
      <c r="M17" s="573"/>
      <c r="N17" s="573"/>
      <c r="O17" s="573"/>
      <c r="P17" s="574"/>
      <c r="Q17" s="572" t="str">
        <f>IF('Formular 3a_2'!S19&lt;1,"",'Formular 3a_2'!S19)</f>
        <v/>
      </c>
      <c r="R17" s="573"/>
      <c r="S17" s="573"/>
      <c r="T17" s="573"/>
      <c r="U17" s="573"/>
      <c r="V17" s="573"/>
      <c r="W17" s="363"/>
      <c r="X17" s="363"/>
      <c r="Y17" s="364"/>
      <c r="Z17" s="602" t="str">
        <f>IF('Formular 3a_2'!Z19&lt;1,"",'Formular 3a_2'!Z19)</f>
        <v/>
      </c>
      <c r="AA17" s="386"/>
    </row>
    <row r="18" spans="1:29" ht="10.199999999999999" customHeight="1">
      <c r="A18" s="475"/>
      <c r="B18" s="575"/>
      <c r="C18" s="576"/>
      <c r="D18" s="576"/>
      <c r="E18" s="576"/>
      <c r="F18" s="577"/>
      <c r="G18" s="575"/>
      <c r="H18" s="576"/>
      <c r="I18" s="576"/>
      <c r="J18" s="576"/>
      <c r="K18" s="577"/>
      <c r="L18" s="575"/>
      <c r="M18" s="576"/>
      <c r="N18" s="576"/>
      <c r="O18" s="576"/>
      <c r="P18" s="577"/>
      <c r="Q18" s="575"/>
      <c r="R18" s="576"/>
      <c r="S18" s="576"/>
      <c r="T18" s="576"/>
      <c r="U18" s="576"/>
      <c r="V18" s="576"/>
      <c r="W18" s="365"/>
      <c r="X18" s="365"/>
      <c r="Y18" s="366"/>
      <c r="Z18" s="603"/>
      <c r="AA18" s="386"/>
    </row>
    <row r="19" spans="1:29" ht="10.199999999999999" customHeight="1">
      <c r="A19" s="474">
        <v>42</v>
      </c>
      <c r="B19" s="572" t="str">
        <f>IF('Formular 3a_2'!B21&lt;1,"",'Formular 3a_2'!B21)</f>
        <v/>
      </c>
      <c r="C19" s="573"/>
      <c r="D19" s="573"/>
      <c r="E19" s="573"/>
      <c r="F19" s="574"/>
      <c r="G19" s="572" t="str">
        <f>IF('Formular 3a_2'!G21&lt;1,"",'Formular 3a_2'!G21)</f>
        <v/>
      </c>
      <c r="H19" s="573"/>
      <c r="I19" s="573"/>
      <c r="J19" s="573"/>
      <c r="K19" s="574"/>
      <c r="L19" s="578" t="str">
        <f>IF('Formular 3a_2'!O21&lt;1,"",'Formular 3a_2'!O21)</f>
        <v/>
      </c>
      <c r="M19" s="573"/>
      <c r="N19" s="573"/>
      <c r="O19" s="573"/>
      <c r="P19" s="574"/>
      <c r="Q19" s="572" t="str">
        <f>IF('Formular 3a_2'!S21&lt;1,"",'Formular 3a_2'!S21)</f>
        <v/>
      </c>
      <c r="R19" s="573"/>
      <c r="S19" s="573"/>
      <c r="T19" s="573"/>
      <c r="U19" s="573"/>
      <c r="V19" s="573"/>
      <c r="W19" s="363"/>
      <c r="X19" s="363"/>
      <c r="Y19" s="364"/>
      <c r="Z19" s="602" t="str">
        <f>IF('Formular 3a_2'!Z21&lt;1,"",'Formular 3a_2'!Z21)</f>
        <v/>
      </c>
      <c r="AA19" s="386"/>
    </row>
    <row r="20" spans="1:29" ht="10.199999999999999" customHeight="1">
      <c r="A20" s="475"/>
      <c r="B20" s="575"/>
      <c r="C20" s="576"/>
      <c r="D20" s="576"/>
      <c r="E20" s="576"/>
      <c r="F20" s="577"/>
      <c r="G20" s="575"/>
      <c r="H20" s="576"/>
      <c r="I20" s="576"/>
      <c r="J20" s="576"/>
      <c r="K20" s="577"/>
      <c r="L20" s="575"/>
      <c r="M20" s="576"/>
      <c r="N20" s="576"/>
      <c r="O20" s="576"/>
      <c r="P20" s="577"/>
      <c r="Q20" s="575"/>
      <c r="R20" s="576"/>
      <c r="S20" s="576"/>
      <c r="T20" s="576"/>
      <c r="U20" s="576"/>
      <c r="V20" s="576"/>
      <c r="W20" s="365"/>
      <c r="X20" s="365"/>
      <c r="Y20" s="366"/>
      <c r="Z20" s="603"/>
      <c r="AA20" s="386"/>
    </row>
    <row r="21" spans="1:29" ht="10.199999999999999" customHeight="1">
      <c r="A21" s="474">
        <v>43</v>
      </c>
      <c r="B21" s="572" t="str">
        <f>IF('Formular 3a_2'!B23&lt;1,"",'Formular 3a_2'!B23)</f>
        <v/>
      </c>
      <c r="C21" s="573"/>
      <c r="D21" s="573"/>
      <c r="E21" s="573"/>
      <c r="F21" s="574"/>
      <c r="G21" s="572" t="str">
        <f>IF('Formular 3a_2'!G23&lt;1,"",'Formular 3a_2'!G23)</f>
        <v/>
      </c>
      <c r="H21" s="573"/>
      <c r="I21" s="573"/>
      <c r="J21" s="573"/>
      <c r="K21" s="574"/>
      <c r="L21" s="578" t="str">
        <f>IF('Formular 3a_2'!O23&lt;1,"",'Formular 3a_2'!O23)</f>
        <v/>
      </c>
      <c r="M21" s="573"/>
      <c r="N21" s="573"/>
      <c r="O21" s="573"/>
      <c r="P21" s="574"/>
      <c r="Q21" s="572" t="str">
        <f>IF('Formular 3a_2'!S23&lt;1,"",'Formular 3a_2'!S23)</f>
        <v/>
      </c>
      <c r="R21" s="573"/>
      <c r="S21" s="573"/>
      <c r="T21" s="573"/>
      <c r="U21" s="573"/>
      <c r="V21" s="573"/>
      <c r="W21" s="363"/>
      <c r="X21" s="363"/>
      <c r="Y21" s="364"/>
      <c r="Z21" s="602" t="str">
        <f>IF('Formular 3a_2'!Z23&lt;1,"",'Formular 3a_2'!Z23)</f>
        <v/>
      </c>
      <c r="AA21" s="386"/>
    </row>
    <row r="22" spans="1:29" ht="10.199999999999999" customHeight="1">
      <c r="A22" s="475"/>
      <c r="B22" s="575"/>
      <c r="C22" s="576"/>
      <c r="D22" s="576"/>
      <c r="E22" s="576"/>
      <c r="F22" s="577"/>
      <c r="G22" s="575"/>
      <c r="H22" s="576"/>
      <c r="I22" s="576"/>
      <c r="J22" s="576"/>
      <c r="K22" s="577"/>
      <c r="L22" s="575"/>
      <c r="M22" s="576"/>
      <c r="N22" s="576"/>
      <c r="O22" s="576"/>
      <c r="P22" s="577"/>
      <c r="Q22" s="575"/>
      <c r="R22" s="576"/>
      <c r="S22" s="576"/>
      <c r="T22" s="576"/>
      <c r="U22" s="576"/>
      <c r="V22" s="576"/>
      <c r="W22" s="365"/>
      <c r="X22" s="365"/>
      <c r="Y22" s="366"/>
      <c r="Z22" s="603"/>
      <c r="AA22" s="386"/>
    </row>
    <row r="23" spans="1:29" ht="10.199999999999999" customHeight="1">
      <c r="A23" s="474">
        <v>44</v>
      </c>
      <c r="B23" s="572" t="str">
        <f>IF('Formular 3a_2'!B25&lt;1,"",'Formular 3a_2'!B25)</f>
        <v/>
      </c>
      <c r="C23" s="573"/>
      <c r="D23" s="573"/>
      <c r="E23" s="573"/>
      <c r="F23" s="574"/>
      <c r="G23" s="572" t="str">
        <f>IF('Formular 3a_2'!G25&lt;1,"",'Formular 3a_2'!G25)</f>
        <v/>
      </c>
      <c r="H23" s="573"/>
      <c r="I23" s="573"/>
      <c r="J23" s="573"/>
      <c r="K23" s="574"/>
      <c r="L23" s="578" t="str">
        <f>IF('Formular 3a_2'!O25&lt;1,"",'Formular 3a_2'!O25)</f>
        <v/>
      </c>
      <c r="M23" s="573"/>
      <c r="N23" s="573"/>
      <c r="O23" s="573"/>
      <c r="P23" s="574"/>
      <c r="Q23" s="572" t="str">
        <f>IF('Formular 3a_2'!S25&lt;1,"",'Formular 3a_2'!S25)</f>
        <v/>
      </c>
      <c r="R23" s="573"/>
      <c r="S23" s="573"/>
      <c r="T23" s="573"/>
      <c r="U23" s="573"/>
      <c r="V23" s="573"/>
      <c r="W23" s="363"/>
      <c r="X23" s="363"/>
      <c r="Y23" s="364"/>
      <c r="Z23" s="602" t="str">
        <f>IF('Formular 3a_2'!Z25&lt;1,"",'Formular 3a_2'!Z25)</f>
        <v/>
      </c>
      <c r="AA23" s="386"/>
    </row>
    <row r="24" spans="1:29" ht="10.199999999999999" customHeight="1">
      <c r="A24" s="475"/>
      <c r="B24" s="575"/>
      <c r="C24" s="576"/>
      <c r="D24" s="576"/>
      <c r="E24" s="576"/>
      <c r="F24" s="577"/>
      <c r="G24" s="575"/>
      <c r="H24" s="576"/>
      <c r="I24" s="576"/>
      <c r="J24" s="576"/>
      <c r="K24" s="577"/>
      <c r="L24" s="575"/>
      <c r="M24" s="576"/>
      <c r="N24" s="576"/>
      <c r="O24" s="576"/>
      <c r="P24" s="577"/>
      <c r="Q24" s="575"/>
      <c r="R24" s="576"/>
      <c r="S24" s="576"/>
      <c r="T24" s="576"/>
      <c r="U24" s="576"/>
      <c r="V24" s="576"/>
      <c r="W24" s="365"/>
      <c r="X24" s="365"/>
      <c r="Y24" s="366"/>
      <c r="Z24" s="603"/>
      <c r="AA24" s="386"/>
    </row>
    <row r="25" spans="1:29" ht="10.199999999999999" customHeight="1">
      <c r="A25" s="474">
        <v>45</v>
      </c>
      <c r="B25" s="572" t="str">
        <f>IF('Formular 3a_2'!B27&lt;1,"",'Formular 3a_2'!B27)</f>
        <v/>
      </c>
      <c r="C25" s="573"/>
      <c r="D25" s="573"/>
      <c r="E25" s="573"/>
      <c r="F25" s="574"/>
      <c r="G25" s="572" t="str">
        <f>IF('Formular 3a_2'!G27&lt;1,"",'Formular 3a_2'!G27)</f>
        <v/>
      </c>
      <c r="H25" s="573"/>
      <c r="I25" s="573"/>
      <c r="J25" s="573"/>
      <c r="K25" s="574"/>
      <c r="L25" s="578" t="str">
        <f>IF('Formular 3a_2'!O27&lt;1,"",'Formular 3a_2'!O27)</f>
        <v/>
      </c>
      <c r="M25" s="573"/>
      <c r="N25" s="573"/>
      <c r="O25" s="573"/>
      <c r="P25" s="574"/>
      <c r="Q25" s="572" t="str">
        <f>IF('Formular 3a_2'!S27&lt;1,"",'Formular 3a_2'!S27)</f>
        <v/>
      </c>
      <c r="R25" s="573"/>
      <c r="S25" s="573"/>
      <c r="T25" s="573"/>
      <c r="U25" s="573"/>
      <c r="V25" s="573"/>
      <c r="W25" s="363"/>
      <c r="X25" s="363"/>
      <c r="Y25" s="364"/>
      <c r="Z25" s="602" t="str">
        <f>IF('Formular 3a_2'!Z27&lt;1,"",'Formular 3a_2'!Z27)</f>
        <v/>
      </c>
      <c r="AA25" s="386"/>
    </row>
    <row r="26" spans="1:29" ht="10.199999999999999" customHeight="1">
      <c r="A26" s="475"/>
      <c r="B26" s="575"/>
      <c r="C26" s="576"/>
      <c r="D26" s="576"/>
      <c r="E26" s="576"/>
      <c r="F26" s="577"/>
      <c r="G26" s="575"/>
      <c r="H26" s="576"/>
      <c r="I26" s="576"/>
      <c r="J26" s="576"/>
      <c r="K26" s="577"/>
      <c r="L26" s="575"/>
      <c r="M26" s="576"/>
      <c r="N26" s="576"/>
      <c r="O26" s="576"/>
      <c r="P26" s="577"/>
      <c r="Q26" s="575"/>
      <c r="R26" s="576"/>
      <c r="S26" s="576"/>
      <c r="T26" s="576"/>
      <c r="U26" s="576"/>
      <c r="V26" s="576"/>
      <c r="W26" s="365"/>
      <c r="X26" s="365"/>
      <c r="Y26" s="366"/>
      <c r="Z26" s="603"/>
      <c r="AA26" s="386"/>
    </row>
    <row r="27" spans="1:29" ht="10.199999999999999" customHeight="1">
      <c r="A27" s="474">
        <v>46</v>
      </c>
      <c r="B27" s="572" t="str">
        <f>IF('Formular 3a_2'!B29&lt;1,"",'Formular 3a_2'!B29)</f>
        <v/>
      </c>
      <c r="C27" s="573"/>
      <c r="D27" s="573"/>
      <c r="E27" s="573"/>
      <c r="F27" s="574"/>
      <c r="G27" s="572" t="str">
        <f>IF('Formular 3a_2'!G29&lt;1,"",'Formular 3a_2'!G29)</f>
        <v/>
      </c>
      <c r="H27" s="573"/>
      <c r="I27" s="573"/>
      <c r="J27" s="573"/>
      <c r="K27" s="574"/>
      <c r="L27" s="578" t="str">
        <f>IF('Formular 3a_2'!O29&lt;1,"",'Formular 3a_2'!O29)</f>
        <v/>
      </c>
      <c r="M27" s="573"/>
      <c r="N27" s="573"/>
      <c r="O27" s="573"/>
      <c r="P27" s="574"/>
      <c r="Q27" s="572" t="str">
        <f>IF('Formular 3a_2'!S29&lt;1,"",'Formular 3a_2'!S29)</f>
        <v/>
      </c>
      <c r="R27" s="573"/>
      <c r="S27" s="573"/>
      <c r="T27" s="573"/>
      <c r="U27" s="573"/>
      <c r="V27" s="573"/>
      <c r="W27" s="363"/>
      <c r="X27" s="363"/>
      <c r="Y27" s="364"/>
      <c r="Z27" s="602" t="str">
        <f>IF('Formular 3a_2'!Z29&lt;1,"",'Formular 3a_2'!Z29)</f>
        <v/>
      </c>
      <c r="AA27" s="386"/>
      <c r="AB27" s="17"/>
      <c r="AC27" s="17"/>
    </row>
    <row r="28" spans="1:29" ht="10.199999999999999" customHeight="1">
      <c r="A28" s="475"/>
      <c r="B28" s="575"/>
      <c r="C28" s="576"/>
      <c r="D28" s="576"/>
      <c r="E28" s="576"/>
      <c r="F28" s="577"/>
      <c r="G28" s="575"/>
      <c r="H28" s="576"/>
      <c r="I28" s="576"/>
      <c r="J28" s="576"/>
      <c r="K28" s="577"/>
      <c r="L28" s="575"/>
      <c r="M28" s="576"/>
      <c r="N28" s="576"/>
      <c r="O28" s="576"/>
      <c r="P28" s="577"/>
      <c r="Q28" s="575"/>
      <c r="R28" s="576"/>
      <c r="S28" s="576"/>
      <c r="T28" s="576"/>
      <c r="U28" s="576"/>
      <c r="V28" s="576"/>
      <c r="W28" s="365"/>
      <c r="X28" s="365"/>
      <c r="Y28" s="366"/>
      <c r="Z28" s="603"/>
      <c r="AA28" s="386"/>
    </row>
    <row r="29" spans="1:29" ht="10.199999999999999" customHeight="1">
      <c r="A29" s="474">
        <v>47</v>
      </c>
      <c r="B29" s="572" t="str">
        <f>IF('Formular 3a_2'!B31&lt;1,"",'Formular 3a_2'!B31)</f>
        <v/>
      </c>
      <c r="C29" s="573"/>
      <c r="D29" s="573"/>
      <c r="E29" s="573"/>
      <c r="F29" s="574"/>
      <c r="G29" s="572" t="str">
        <f>IF('Formular 3a_2'!G31&lt;1,"",'Formular 3a_2'!G31)</f>
        <v/>
      </c>
      <c r="H29" s="573"/>
      <c r="I29" s="573"/>
      <c r="J29" s="573"/>
      <c r="K29" s="574"/>
      <c r="L29" s="578" t="str">
        <f>IF('Formular 3a_2'!O31&lt;1,"",'Formular 3a_2'!O31)</f>
        <v/>
      </c>
      <c r="M29" s="573"/>
      <c r="N29" s="573"/>
      <c r="O29" s="573"/>
      <c r="P29" s="574"/>
      <c r="Q29" s="572" t="str">
        <f>IF('Formular 3a_2'!S31&lt;1,"",'Formular 3a_2'!S31)</f>
        <v/>
      </c>
      <c r="R29" s="573"/>
      <c r="S29" s="573"/>
      <c r="T29" s="573"/>
      <c r="U29" s="573"/>
      <c r="V29" s="573"/>
      <c r="W29" s="363"/>
      <c r="X29" s="363"/>
      <c r="Y29" s="364"/>
      <c r="Z29" s="602" t="str">
        <f>IF('Formular 3a_2'!Z31&lt;1,"",'Formular 3a_2'!Z31)</f>
        <v/>
      </c>
      <c r="AA29" s="386"/>
    </row>
    <row r="30" spans="1:29" ht="10.199999999999999" customHeight="1">
      <c r="A30" s="475"/>
      <c r="B30" s="575"/>
      <c r="C30" s="576"/>
      <c r="D30" s="576"/>
      <c r="E30" s="576"/>
      <c r="F30" s="577"/>
      <c r="G30" s="575"/>
      <c r="H30" s="576"/>
      <c r="I30" s="576"/>
      <c r="J30" s="576"/>
      <c r="K30" s="577"/>
      <c r="L30" s="575"/>
      <c r="M30" s="576"/>
      <c r="N30" s="576"/>
      <c r="O30" s="576"/>
      <c r="P30" s="577"/>
      <c r="Q30" s="575"/>
      <c r="R30" s="576"/>
      <c r="S30" s="576"/>
      <c r="T30" s="576"/>
      <c r="U30" s="576"/>
      <c r="V30" s="576"/>
      <c r="W30" s="365"/>
      <c r="X30" s="365"/>
      <c r="Y30" s="366"/>
      <c r="Z30" s="603"/>
      <c r="AA30" s="386"/>
    </row>
    <row r="31" spans="1:29" ht="10.199999999999999" customHeight="1">
      <c r="A31" s="474">
        <v>48</v>
      </c>
      <c r="B31" s="572" t="str">
        <f>IF('Formular 3a_2'!B33&lt;1,"",'Formular 3a_2'!B33)</f>
        <v/>
      </c>
      <c r="C31" s="573"/>
      <c r="D31" s="573"/>
      <c r="E31" s="573"/>
      <c r="F31" s="574"/>
      <c r="G31" s="572" t="str">
        <f>IF('Formular 3a_2'!G33&lt;1,"",'Formular 3a_2'!G33)</f>
        <v/>
      </c>
      <c r="H31" s="573"/>
      <c r="I31" s="573"/>
      <c r="J31" s="573"/>
      <c r="K31" s="574"/>
      <c r="L31" s="578" t="str">
        <f>IF('Formular 3a_2'!O33&lt;1,"",'Formular 3a_2'!O33)</f>
        <v/>
      </c>
      <c r="M31" s="573"/>
      <c r="N31" s="573"/>
      <c r="O31" s="573"/>
      <c r="P31" s="574"/>
      <c r="Q31" s="572" t="str">
        <f>IF('Formular 3a_2'!S33&lt;1,"",'Formular 3a_2'!S33)</f>
        <v/>
      </c>
      <c r="R31" s="573"/>
      <c r="S31" s="573"/>
      <c r="T31" s="573"/>
      <c r="U31" s="573"/>
      <c r="V31" s="573"/>
      <c r="W31" s="363"/>
      <c r="X31" s="363"/>
      <c r="Y31" s="364"/>
      <c r="Z31" s="602" t="str">
        <f>IF('Formular 3a_2'!Z33&lt;1,"",'Formular 3a_2'!Z33)</f>
        <v/>
      </c>
      <c r="AA31" s="386"/>
    </row>
    <row r="32" spans="1:29" ht="10.199999999999999" customHeight="1">
      <c r="A32" s="475"/>
      <c r="B32" s="575"/>
      <c r="C32" s="576"/>
      <c r="D32" s="576"/>
      <c r="E32" s="576"/>
      <c r="F32" s="577"/>
      <c r="G32" s="575"/>
      <c r="H32" s="576"/>
      <c r="I32" s="576"/>
      <c r="J32" s="576"/>
      <c r="K32" s="577"/>
      <c r="L32" s="575"/>
      <c r="M32" s="576"/>
      <c r="N32" s="576"/>
      <c r="O32" s="576"/>
      <c r="P32" s="577"/>
      <c r="Q32" s="575"/>
      <c r="R32" s="576"/>
      <c r="S32" s="576"/>
      <c r="T32" s="576"/>
      <c r="U32" s="576"/>
      <c r="V32" s="576"/>
      <c r="W32" s="365"/>
      <c r="X32" s="365"/>
      <c r="Y32" s="366"/>
      <c r="Z32" s="603"/>
      <c r="AA32" s="386"/>
    </row>
    <row r="33" spans="1:27" ht="10.199999999999999" customHeight="1">
      <c r="A33" s="474">
        <v>49</v>
      </c>
      <c r="B33" s="572" t="str">
        <f>IF('Formular 3a_2'!B35&lt;1,"",'Formular 3a_2'!B35)</f>
        <v/>
      </c>
      <c r="C33" s="573"/>
      <c r="D33" s="573"/>
      <c r="E33" s="573"/>
      <c r="F33" s="574"/>
      <c r="G33" s="572" t="str">
        <f>IF('Formular 3a_2'!G35&lt;1,"",'Formular 3a_2'!G35)</f>
        <v/>
      </c>
      <c r="H33" s="573"/>
      <c r="I33" s="573"/>
      <c r="J33" s="573"/>
      <c r="K33" s="574"/>
      <c r="L33" s="578" t="str">
        <f>IF('Formular 3a_2'!O35&lt;1,"",'Formular 3a_2'!O35)</f>
        <v/>
      </c>
      <c r="M33" s="573"/>
      <c r="N33" s="573"/>
      <c r="O33" s="573"/>
      <c r="P33" s="574"/>
      <c r="Q33" s="572" t="str">
        <f>IF('Formular 3a_2'!S35&lt;1,"",'Formular 3a_2'!S35)</f>
        <v/>
      </c>
      <c r="R33" s="573"/>
      <c r="S33" s="573"/>
      <c r="T33" s="573"/>
      <c r="U33" s="573"/>
      <c r="V33" s="573"/>
      <c r="W33" s="363"/>
      <c r="X33" s="363"/>
      <c r="Y33" s="364"/>
      <c r="Z33" s="602" t="str">
        <f>IF('Formular 3a_2'!Z35&lt;1,"",'Formular 3a_2'!Z35)</f>
        <v/>
      </c>
      <c r="AA33" s="386"/>
    </row>
    <row r="34" spans="1:27" ht="10.199999999999999" customHeight="1">
      <c r="A34" s="475"/>
      <c r="B34" s="575"/>
      <c r="C34" s="576"/>
      <c r="D34" s="576"/>
      <c r="E34" s="576"/>
      <c r="F34" s="577"/>
      <c r="G34" s="575"/>
      <c r="H34" s="576"/>
      <c r="I34" s="576"/>
      <c r="J34" s="576"/>
      <c r="K34" s="577"/>
      <c r="L34" s="575"/>
      <c r="M34" s="576"/>
      <c r="N34" s="576"/>
      <c r="O34" s="576"/>
      <c r="P34" s="577"/>
      <c r="Q34" s="575"/>
      <c r="R34" s="576"/>
      <c r="S34" s="576"/>
      <c r="T34" s="576"/>
      <c r="U34" s="576"/>
      <c r="V34" s="576"/>
      <c r="W34" s="365"/>
      <c r="X34" s="365"/>
      <c r="Y34" s="366"/>
      <c r="Z34" s="603"/>
      <c r="AA34" s="386"/>
    </row>
    <row r="35" spans="1:27" ht="10.199999999999999" customHeight="1">
      <c r="A35" s="474">
        <v>50</v>
      </c>
      <c r="B35" s="572" t="str">
        <f>IF('Formular 3a_2'!B37&lt;1,"",'Formular 3a_2'!B37)</f>
        <v/>
      </c>
      <c r="C35" s="573"/>
      <c r="D35" s="573"/>
      <c r="E35" s="573"/>
      <c r="F35" s="574"/>
      <c r="G35" s="572" t="str">
        <f>IF('Formular 3a_2'!G37&lt;1,"",'Formular 3a_2'!G37)</f>
        <v/>
      </c>
      <c r="H35" s="573"/>
      <c r="I35" s="573"/>
      <c r="J35" s="573"/>
      <c r="K35" s="574"/>
      <c r="L35" s="578" t="str">
        <f>IF('Formular 3a_2'!O37&lt;1,"",'Formular 3a_2'!O37)</f>
        <v/>
      </c>
      <c r="M35" s="573"/>
      <c r="N35" s="573"/>
      <c r="O35" s="573"/>
      <c r="P35" s="574"/>
      <c r="Q35" s="572" t="str">
        <f>IF('Formular 3a_2'!S37&lt;1,"",'Formular 3a_2'!S37)</f>
        <v/>
      </c>
      <c r="R35" s="573"/>
      <c r="S35" s="573"/>
      <c r="T35" s="573"/>
      <c r="U35" s="573"/>
      <c r="V35" s="573"/>
      <c r="W35" s="363"/>
      <c r="X35" s="363"/>
      <c r="Y35" s="364"/>
      <c r="Z35" s="602" t="str">
        <f>IF('Formular 3a_2'!Z37&lt;1,"",'Formular 3a_2'!Z37)</f>
        <v/>
      </c>
      <c r="AA35" s="386"/>
    </row>
    <row r="36" spans="1:27" ht="10.199999999999999" customHeight="1">
      <c r="A36" s="475"/>
      <c r="B36" s="575"/>
      <c r="C36" s="576"/>
      <c r="D36" s="576"/>
      <c r="E36" s="576"/>
      <c r="F36" s="577"/>
      <c r="G36" s="575"/>
      <c r="H36" s="576"/>
      <c r="I36" s="576"/>
      <c r="J36" s="576"/>
      <c r="K36" s="577"/>
      <c r="L36" s="575"/>
      <c r="M36" s="576"/>
      <c r="N36" s="576"/>
      <c r="O36" s="576"/>
      <c r="P36" s="577"/>
      <c r="Q36" s="575"/>
      <c r="R36" s="576"/>
      <c r="S36" s="576"/>
      <c r="T36" s="576"/>
      <c r="U36" s="576"/>
      <c r="V36" s="576"/>
      <c r="W36" s="365"/>
      <c r="X36" s="365"/>
      <c r="Y36" s="366"/>
      <c r="Z36" s="603"/>
      <c r="AA36" s="386"/>
    </row>
    <row r="37" spans="1:27" ht="10.199999999999999" customHeight="1">
      <c r="A37" s="474">
        <v>51</v>
      </c>
      <c r="B37" s="572" t="str">
        <f>IF('Formular 3a_2'!B39&lt;1,"",'Formular 3a_2'!B39)</f>
        <v/>
      </c>
      <c r="C37" s="573"/>
      <c r="D37" s="573"/>
      <c r="E37" s="573"/>
      <c r="F37" s="574"/>
      <c r="G37" s="572" t="str">
        <f>IF('Formular 3a_2'!G39&lt;1,"",'Formular 3a_2'!G39)</f>
        <v/>
      </c>
      <c r="H37" s="573"/>
      <c r="I37" s="573"/>
      <c r="J37" s="573"/>
      <c r="K37" s="574"/>
      <c r="L37" s="578" t="str">
        <f>IF('Formular 3a_2'!O39&lt;1,"",'Formular 3a_2'!O39)</f>
        <v/>
      </c>
      <c r="M37" s="573"/>
      <c r="N37" s="573"/>
      <c r="O37" s="573"/>
      <c r="P37" s="574"/>
      <c r="Q37" s="572" t="str">
        <f>IF('Formular 3a_2'!S39&lt;1,"",'Formular 3a_2'!S39)</f>
        <v/>
      </c>
      <c r="R37" s="573"/>
      <c r="S37" s="573"/>
      <c r="T37" s="573"/>
      <c r="U37" s="573"/>
      <c r="V37" s="573"/>
      <c r="W37" s="363"/>
      <c r="X37" s="363"/>
      <c r="Y37" s="364"/>
      <c r="Z37" s="602" t="str">
        <f>IF('Formular 3a_2'!Z39&lt;1,"",'Formular 3a_2'!Z39)</f>
        <v/>
      </c>
      <c r="AA37" s="386"/>
    </row>
    <row r="38" spans="1:27" ht="10.199999999999999" customHeight="1">
      <c r="A38" s="475"/>
      <c r="B38" s="575"/>
      <c r="C38" s="576"/>
      <c r="D38" s="576"/>
      <c r="E38" s="576"/>
      <c r="F38" s="577"/>
      <c r="G38" s="575"/>
      <c r="H38" s="576"/>
      <c r="I38" s="576"/>
      <c r="J38" s="576"/>
      <c r="K38" s="577"/>
      <c r="L38" s="575"/>
      <c r="M38" s="576"/>
      <c r="N38" s="576"/>
      <c r="O38" s="576"/>
      <c r="P38" s="577"/>
      <c r="Q38" s="575"/>
      <c r="R38" s="576"/>
      <c r="S38" s="576"/>
      <c r="T38" s="576"/>
      <c r="U38" s="576"/>
      <c r="V38" s="576"/>
      <c r="W38" s="365"/>
      <c r="X38" s="365"/>
      <c r="Y38" s="366"/>
      <c r="Z38" s="603"/>
      <c r="AA38" s="386"/>
    </row>
    <row r="39" spans="1:27" ht="10.199999999999999" customHeight="1">
      <c r="A39" s="474">
        <v>52</v>
      </c>
      <c r="B39" s="572" t="str">
        <f>IF('Formular 3a_2'!B41&lt;1,"",'Formular 3a_2'!B41)</f>
        <v/>
      </c>
      <c r="C39" s="573"/>
      <c r="D39" s="573"/>
      <c r="E39" s="573"/>
      <c r="F39" s="574"/>
      <c r="G39" s="572" t="str">
        <f>IF('Formular 3a_2'!G41&lt;1,"",'Formular 3a_2'!G41)</f>
        <v/>
      </c>
      <c r="H39" s="573"/>
      <c r="I39" s="573"/>
      <c r="J39" s="573"/>
      <c r="K39" s="574"/>
      <c r="L39" s="578" t="str">
        <f>IF('Formular 3a_2'!O41&lt;1,"",'Formular 3a_2'!O41)</f>
        <v/>
      </c>
      <c r="M39" s="573"/>
      <c r="N39" s="573"/>
      <c r="O39" s="573"/>
      <c r="P39" s="574"/>
      <c r="Q39" s="572" t="str">
        <f>IF('Formular 3a_2'!S41&lt;1,"",'Formular 3a_2'!S41)</f>
        <v/>
      </c>
      <c r="R39" s="573"/>
      <c r="S39" s="573"/>
      <c r="T39" s="573"/>
      <c r="U39" s="573"/>
      <c r="V39" s="573"/>
      <c r="W39" s="363"/>
      <c r="X39" s="363"/>
      <c r="Y39" s="364"/>
      <c r="Z39" s="602" t="str">
        <f>IF('Formular 3a_2'!Z41&lt;1,"",'Formular 3a_2'!Z41)</f>
        <v/>
      </c>
      <c r="AA39" s="386"/>
    </row>
    <row r="40" spans="1:27" ht="10.199999999999999" customHeight="1">
      <c r="A40" s="475"/>
      <c r="B40" s="575"/>
      <c r="C40" s="576"/>
      <c r="D40" s="576"/>
      <c r="E40" s="576"/>
      <c r="F40" s="577"/>
      <c r="G40" s="575"/>
      <c r="H40" s="576"/>
      <c r="I40" s="576"/>
      <c r="J40" s="576"/>
      <c r="K40" s="577"/>
      <c r="L40" s="575"/>
      <c r="M40" s="576"/>
      <c r="N40" s="576"/>
      <c r="O40" s="576"/>
      <c r="P40" s="577"/>
      <c r="Q40" s="575"/>
      <c r="R40" s="576"/>
      <c r="S40" s="576"/>
      <c r="T40" s="576"/>
      <c r="U40" s="576"/>
      <c r="V40" s="576"/>
      <c r="W40" s="365"/>
      <c r="X40" s="365"/>
      <c r="Y40" s="366"/>
      <c r="Z40" s="603"/>
      <c r="AA40" s="386"/>
    </row>
    <row r="41" spans="1:27" ht="10.199999999999999" customHeight="1">
      <c r="A41" s="474">
        <v>53</v>
      </c>
      <c r="B41" s="572" t="str">
        <f>IF('Formular 3a_2'!B43&lt;1,"",'Formular 3a_2'!B43)</f>
        <v/>
      </c>
      <c r="C41" s="573"/>
      <c r="D41" s="573"/>
      <c r="E41" s="573"/>
      <c r="F41" s="574"/>
      <c r="G41" s="572" t="str">
        <f>IF('Formular 3a_2'!G43&lt;1,"",'Formular 3a_2'!G43)</f>
        <v/>
      </c>
      <c r="H41" s="573"/>
      <c r="I41" s="573"/>
      <c r="J41" s="573"/>
      <c r="K41" s="574"/>
      <c r="L41" s="578" t="str">
        <f>IF('Formular 3a_2'!O43&lt;1,"",'Formular 3a_2'!O43)</f>
        <v/>
      </c>
      <c r="M41" s="573"/>
      <c r="N41" s="573"/>
      <c r="O41" s="573"/>
      <c r="P41" s="574"/>
      <c r="Q41" s="572" t="str">
        <f>IF('Formular 3a_2'!S43&lt;1,"",'Formular 3a_2'!S43)</f>
        <v/>
      </c>
      <c r="R41" s="573"/>
      <c r="S41" s="573"/>
      <c r="T41" s="573"/>
      <c r="U41" s="573"/>
      <c r="V41" s="573"/>
      <c r="W41" s="363"/>
      <c r="X41" s="363"/>
      <c r="Y41" s="364"/>
      <c r="Z41" s="602" t="str">
        <f>IF('Formular 3a_2'!Z43&lt;1,"",'Formular 3a_2'!Z43)</f>
        <v/>
      </c>
      <c r="AA41" s="386"/>
    </row>
    <row r="42" spans="1:27" ht="10.199999999999999" customHeight="1">
      <c r="A42" s="475"/>
      <c r="B42" s="575"/>
      <c r="C42" s="576"/>
      <c r="D42" s="576"/>
      <c r="E42" s="576"/>
      <c r="F42" s="577"/>
      <c r="G42" s="575"/>
      <c r="H42" s="576"/>
      <c r="I42" s="576"/>
      <c r="J42" s="576"/>
      <c r="K42" s="577"/>
      <c r="L42" s="575"/>
      <c r="M42" s="576"/>
      <c r="N42" s="576"/>
      <c r="O42" s="576"/>
      <c r="P42" s="577"/>
      <c r="Q42" s="575"/>
      <c r="R42" s="576"/>
      <c r="S42" s="576"/>
      <c r="T42" s="576"/>
      <c r="U42" s="576"/>
      <c r="V42" s="576"/>
      <c r="W42" s="365"/>
      <c r="X42" s="365"/>
      <c r="Y42" s="366"/>
      <c r="Z42" s="603"/>
      <c r="AA42" s="386"/>
    </row>
    <row r="43" spans="1:27" ht="10.199999999999999" customHeight="1">
      <c r="A43" s="474">
        <v>54</v>
      </c>
      <c r="B43" s="572" t="str">
        <f>IF('Formular 3a_2'!B45&lt;1,"",'Formular 3a_2'!B45)</f>
        <v/>
      </c>
      <c r="C43" s="573"/>
      <c r="D43" s="573"/>
      <c r="E43" s="573"/>
      <c r="F43" s="574"/>
      <c r="G43" s="572" t="str">
        <f>IF('Formular 3a_2'!G45&lt;1,"",'Formular 3a_2'!G45)</f>
        <v/>
      </c>
      <c r="H43" s="573"/>
      <c r="I43" s="573"/>
      <c r="J43" s="573"/>
      <c r="K43" s="574"/>
      <c r="L43" s="578" t="str">
        <f>IF('Formular 3a_2'!O45&lt;1,"",'Formular 3a_2'!O45)</f>
        <v/>
      </c>
      <c r="M43" s="573"/>
      <c r="N43" s="573"/>
      <c r="O43" s="573"/>
      <c r="P43" s="574"/>
      <c r="Q43" s="572" t="str">
        <f>IF('Formular 3a_2'!S45&lt;1,"",'Formular 3a_2'!S45)</f>
        <v/>
      </c>
      <c r="R43" s="573"/>
      <c r="S43" s="573"/>
      <c r="T43" s="573"/>
      <c r="U43" s="573"/>
      <c r="V43" s="573"/>
      <c r="W43" s="363"/>
      <c r="X43" s="363"/>
      <c r="Y43" s="364"/>
      <c r="Z43" s="602" t="str">
        <f>IF('Formular 3a_2'!Z45&lt;1,"",'Formular 3a_2'!Z45)</f>
        <v/>
      </c>
      <c r="AA43" s="386"/>
    </row>
    <row r="44" spans="1:27" ht="10.199999999999999" customHeight="1">
      <c r="A44" s="475"/>
      <c r="B44" s="575"/>
      <c r="C44" s="576"/>
      <c r="D44" s="576"/>
      <c r="E44" s="576"/>
      <c r="F44" s="577"/>
      <c r="G44" s="575"/>
      <c r="H44" s="576"/>
      <c r="I44" s="576"/>
      <c r="J44" s="576"/>
      <c r="K44" s="577"/>
      <c r="L44" s="575"/>
      <c r="M44" s="576"/>
      <c r="N44" s="576"/>
      <c r="O44" s="576"/>
      <c r="P44" s="577"/>
      <c r="Q44" s="575"/>
      <c r="R44" s="576"/>
      <c r="S44" s="576"/>
      <c r="T44" s="576"/>
      <c r="U44" s="576"/>
      <c r="V44" s="576"/>
      <c r="W44" s="365"/>
      <c r="X44" s="365"/>
      <c r="Y44" s="366"/>
      <c r="Z44" s="603"/>
      <c r="AA44" s="386"/>
    </row>
    <row r="45" spans="1:27" ht="10.199999999999999" customHeight="1">
      <c r="A45" s="474">
        <v>55</v>
      </c>
      <c r="B45" s="572" t="str">
        <f>IF('Formular 3a_2'!B47&lt;1,"",'Formular 3a_2'!B47)</f>
        <v/>
      </c>
      <c r="C45" s="573"/>
      <c r="D45" s="573"/>
      <c r="E45" s="573"/>
      <c r="F45" s="574"/>
      <c r="G45" s="572" t="str">
        <f>IF('Formular 3a_2'!G47&lt;1,"",'Formular 3a_2'!G47)</f>
        <v/>
      </c>
      <c r="H45" s="573"/>
      <c r="I45" s="573"/>
      <c r="J45" s="573"/>
      <c r="K45" s="574"/>
      <c r="L45" s="578" t="str">
        <f>IF('Formular 3a_2'!O47&lt;1,"",'Formular 3a_2'!O47)</f>
        <v/>
      </c>
      <c r="M45" s="573"/>
      <c r="N45" s="573"/>
      <c r="O45" s="573"/>
      <c r="P45" s="574"/>
      <c r="Q45" s="572" t="str">
        <f>IF('Formular 3a_2'!S47&lt;1,"",'Formular 3a_2'!S47)</f>
        <v/>
      </c>
      <c r="R45" s="573"/>
      <c r="S45" s="573"/>
      <c r="T45" s="573"/>
      <c r="U45" s="573"/>
      <c r="V45" s="573"/>
      <c r="W45" s="363"/>
      <c r="X45" s="363"/>
      <c r="Y45" s="364"/>
      <c r="Z45" s="602" t="str">
        <f>IF('Formular 3a_2'!Z47&lt;1,"",'Formular 3a_2'!Z47)</f>
        <v/>
      </c>
      <c r="AA45" s="386"/>
    </row>
    <row r="46" spans="1:27" ht="10.199999999999999" customHeight="1">
      <c r="A46" s="475"/>
      <c r="B46" s="575"/>
      <c r="C46" s="576"/>
      <c r="D46" s="576"/>
      <c r="E46" s="576"/>
      <c r="F46" s="577"/>
      <c r="G46" s="575"/>
      <c r="H46" s="576"/>
      <c r="I46" s="576"/>
      <c r="J46" s="576"/>
      <c r="K46" s="577"/>
      <c r="L46" s="575"/>
      <c r="M46" s="576"/>
      <c r="N46" s="576"/>
      <c r="O46" s="576"/>
      <c r="P46" s="577"/>
      <c r="Q46" s="575"/>
      <c r="R46" s="576"/>
      <c r="S46" s="576"/>
      <c r="T46" s="576"/>
      <c r="U46" s="576"/>
      <c r="V46" s="576"/>
      <c r="W46" s="365"/>
      <c r="X46" s="365"/>
      <c r="Y46" s="366"/>
      <c r="Z46" s="603"/>
      <c r="AA46" s="386"/>
    </row>
    <row r="47" spans="1:27" ht="10.199999999999999" customHeight="1">
      <c r="A47" s="474">
        <v>56</v>
      </c>
      <c r="B47" s="572" t="str">
        <f>IF('Formular 3a_2'!B49&lt;1,"",'Formular 3a_2'!B49)</f>
        <v/>
      </c>
      <c r="C47" s="573"/>
      <c r="D47" s="573"/>
      <c r="E47" s="573"/>
      <c r="F47" s="574"/>
      <c r="G47" s="572" t="str">
        <f>IF('Formular 3a_2'!G49&lt;1,"",'Formular 3a_2'!G49)</f>
        <v/>
      </c>
      <c r="H47" s="573"/>
      <c r="I47" s="573"/>
      <c r="J47" s="573"/>
      <c r="K47" s="574"/>
      <c r="L47" s="578" t="str">
        <f>IF('Formular 3a_2'!O49&lt;1,"",'Formular 3a_2'!O49)</f>
        <v/>
      </c>
      <c r="M47" s="573"/>
      <c r="N47" s="573"/>
      <c r="O47" s="573"/>
      <c r="P47" s="574"/>
      <c r="Q47" s="572" t="str">
        <f>IF('Formular 3a_2'!S49&lt;1,"",'Formular 3a_2'!S49)</f>
        <v/>
      </c>
      <c r="R47" s="573"/>
      <c r="S47" s="573"/>
      <c r="T47" s="573"/>
      <c r="U47" s="573"/>
      <c r="V47" s="573"/>
      <c r="W47" s="363"/>
      <c r="X47" s="363"/>
      <c r="Y47" s="364"/>
      <c r="Z47" s="602" t="str">
        <f>IF('Formular 3a_2'!Z49&lt;1,"",'Formular 3a_2'!Z49)</f>
        <v/>
      </c>
      <c r="AA47" s="386"/>
    </row>
    <row r="48" spans="1:27" ht="10.199999999999999" customHeight="1">
      <c r="A48" s="475"/>
      <c r="B48" s="575"/>
      <c r="C48" s="576"/>
      <c r="D48" s="576"/>
      <c r="E48" s="576"/>
      <c r="F48" s="577"/>
      <c r="G48" s="575"/>
      <c r="H48" s="576"/>
      <c r="I48" s="576"/>
      <c r="J48" s="576"/>
      <c r="K48" s="577"/>
      <c r="L48" s="575"/>
      <c r="M48" s="576"/>
      <c r="N48" s="576"/>
      <c r="O48" s="576"/>
      <c r="P48" s="577"/>
      <c r="Q48" s="575"/>
      <c r="R48" s="576"/>
      <c r="S48" s="576"/>
      <c r="T48" s="576"/>
      <c r="U48" s="576"/>
      <c r="V48" s="576"/>
      <c r="W48" s="365"/>
      <c r="X48" s="365"/>
      <c r="Y48" s="366"/>
      <c r="Z48" s="603"/>
      <c r="AA48" s="386"/>
    </row>
    <row r="49" spans="1:27" ht="10.199999999999999" customHeight="1">
      <c r="A49" s="474">
        <v>57</v>
      </c>
      <c r="B49" s="572" t="str">
        <f>IF('Formular 3a_2'!B51&lt;1,"",'Formular 3a_2'!B51)</f>
        <v/>
      </c>
      <c r="C49" s="573"/>
      <c r="D49" s="573"/>
      <c r="E49" s="573"/>
      <c r="F49" s="574"/>
      <c r="G49" s="572" t="str">
        <f>IF('Formular 3a_2'!G51&lt;1,"",'Formular 3a_2'!G51)</f>
        <v/>
      </c>
      <c r="H49" s="573"/>
      <c r="I49" s="573"/>
      <c r="J49" s="573"/>
      <c r="K49" s="574"/>
      <c r="L49" s="578" t="str">
        <f>IF('Formular 3a_2'!O51&lt;1,"",'Formular 3a_2'!O51)</f>
        <v/>
      </c>
      <c r="M49" s="573"/>
      <c r="N49" s="573"/>
      <c r="O49" s="573"/>
      <c r="P49" s="574"/>
      <c r="Q49" s="572" t="str">
        <f>IF('Formular 3a_2'!S51&lt;1,"",'Formular 3a_2'!S51)</f>
        <v/>
      </c>
      <c r="R49" s="573"/>
      <c r="S49" s="573"/>
      <c r="T49" s="573"/>
      <c r="U49" s="573"/>
      <c r="V49" s="573"/>
      <c r="W49" s="363"/>
      <c r="X49" s="363"/>
      <c r="Y49" s="364"/>
      <c r="Z49" s="602" t="str">
        <f>IF('Formular 3a_2'!Z51&lt;1,"",'Formular 3a_2'!Z51)</f>
        <v/>
      </c>
      <c r="AA49" s="386"/>
    </row>
    <row r="50" spans="1:27" ht="10.199999999999999" customHeight="1">
      <c r="A50" s="475"/>
      <c r="B50" s="575"/>
      <c r="C50" s="576"/>
      <c r="D50" s="576"/>
      <c r="E50" s="576"/>
      <c r="F50" s="577"/>
      <c r="G50" s="575"/>
      <c r="H50" s="576"/>
      <c r="I50" s="576"/>
      <c r="J50" s="576"/>
      <c r="K50" s="577"/>
      <c r="L50" s="575"/>
      <c r="M50" s="576"/>
      <c r="N50" s="576"/>
      <c r="O50" s="576"/>
      <c r="P50" s="577"/>
      <c r="Q50" s="575"/>
      <c r="R50" s="576"/>
      <c r="S50" s="576"/>
      <c r="T50" s="576"/>
      <c r="U50" s="576"/>
      <c r="V50" s="576"/>
      <c r="W50" s="365"/>
      <c r="X50" s="365"/>
      <c r="Y50" s="366"/>
      <c r="Z50" s="603"/>
      <c r="AA50" s="386"/>
    </row>
    <row r="51" spans="1:27" ht="10.199999999999999" customHeight="1">
      <c r="A51" s="474">
        <v>58</v>
      </c>
      <c r="B51" s="572" t="str">
        <f>IF('Formular 3a_2'!B53&lt;1,"",'Formular 3a_2'!B53)</f>
        <v/>
      </c>
      <c r="C51" s="573"/>
      <c r="D51" s="573"/>
      <c r="E51" s="573"/>
      <c r="F51" s="574"/>
      <c r="G51" s="572" t="str">
        <f>IF('Formular 3a_2'!G53&lt;1,"",'Formular 3a_2'!G53)</f>
        <v/>
      </c>
      <c r="H51" s="573"/>
      <c r="I51" s="573"/>
      <c r="J51" s="573"/>
      <c r="K51" s="574"/>
      <c r="L51" s="578" t="str">
        <f>IF('Formular 3a_2'!O53&lt;1,"",'Formular 3a_2'!O53)</f>
        <v/>
      </c>
      <c r="M51" s="573"/>
      <c r="N51" s="573"/>
      <c r="O51" s="573"/>
      <c r="P51" s="574"/>
      <c r="Q51" s="572" t="str">
        <f>IF('Formular 3a_2'!S53&lt;1,"",'Formular 3a_2'!S53)</f>
        <v/>
      </c>
      <c r="R51" s="573"/>
      <c r="S51" s="573"/>
      <c r="T51" s="573"/>
      <c r="U51" s="573"/>
      <c r="V51" s="573"/>
      <c r="W51" s="363"/>
      <c r="X51" s="363"/>
      <c r="Y51" s="364"/>
      <c r="Z51" s="602" t="str">
        <f>IF('Formular 3a_2'!Z53&lt;1,"",'Formular 3a_2'!Z53)</f>
        <v/>
      </c>
      <c r="AA51" s="386"/>
    </row>
    <row r="52" spans="1:27" ht="10.199999999999999" customHeight="1">
      <c r="A52" s="475"/>
      <c r="B52" s="575"/>
      <c r="C52" s="576"/>
      <c r="D52" s="576"/>
      <c r="E52" s="576"/>
      <c r="F52" s="577"/>
      <c r="G52" s="575"/>
      <c r="H52" s="576"/>
      <c r="I52" s="576"/>
      <c r="J52" s="576"/>
      <c r="K52" s="577"/>
      <c r="L52" s="575"/>
      <c r="M52" s="576"/>
      <c r="N52" s="576"/>
      <c r="O52" s="576"/>
      <c r="P52" s="577"/>
      <c r="Q52" s="575"/>
      <c r="R52" s="576"/>
      <c r="S52" s="576"/>
      <c r="T52" s="576"/>
      <c r="U52" s="576"/>
      <c r="V52" s="576"/>
      <c r="W52" s="365"/>
      <c r="X52" s="365"/>
      <c r="Y52" s="366"/>
      <c r="Z52" s="603"/>
      <c r="AA52" s="386"/>
    </row>
    <row r="53" spans="1:27" ht="10.199999999999999" customHeight="1">
      <c r="A53" s="474">
        <v>59</v>
      </c>
      <c r="B53" s="572" t="str">
        <f>IF('Formular 3a_2'!B55&lt;1,"",'Formular 3a_2'!B55)</f>
        <v/>
      </c>
      <c r="C53" s="573"/>
      <c r="D53" s="573"/>
      <c r="E53" s="573"/>
      <c r="F53" s="574"/>
      <c r="G53" s="572" t="str">
        <f>IF('Formular 3a_2'!G55&lt;1,"",'Formular 3a_2'!G55)</f>
        <v/>
      </c>
      <c r="H53" s="573"/>
      <c r="I53" s="573"/>
      <c r="J53" s="573"/>
      <c r="K53" s="574"/>
      <c r="L53" s="578" t="str">
        <f>IF('Formular 3a_2'!O55&lt;1,"",'Formular 3a_2'!O55)</f>
        <v/>
      </c>
      <c r="M53" s="573"/>
      <c r="N53" s="573"/>
      <c r="O53" s="573"/>
      <c r="P53" s="574"/>
      <c r="Q53" s="572" t="str">
        <f>IF('Formular 3a_2'!S55&lt;1,"",'Formular 3a_2'!S55)</f>
        <v/>
      </c>
      <c r="R53" s="573"/>
      <c r="S53" s="573"/>
      <c r="T53" s="573"/>
      <c r="U53" s="573"/>
      <c r="V53" s="573"/>
      <c r="W53" s="363"/>
      <c r="X53" s="363"/>
      <c r="Y53" s="364"/>
      <c r="Z53" s="602" t="str">
        <f>IF('Formular 3a_2'!Z55&lt;1,"",'Formular 3a_2'!Z55)</f>
        <v/>
      </c>
      <c r="AA53" s="386"/>
    </row>
    <row r="54" spans="1:27" ht="10.199999999999999" customHeight="1">
      <c r="A54" s="475"/>
      <c r="B54" s="575"/>
      <c r="C54" s="576"/>
      <c r="D54" s="576"/>
      <c r="E54" s="576"/>
      <c r="F54" s="577"/>
      <c r="G54" s="575"/>
      <c r="H54" s="576"/>
      <c r="I54" s="576"/>
      <c r="J54" s="576"/>
      <c r="K54" s="577"/>
      <c r="L54" s="575"/>
      <c r="M54" s="576"/>
      <c r="N54" s="576"/>
      <c r="O54" s="576"/>
      <c r="P54" s="577"/>
      <c r="Q54" s="575"/>
      <c r="R54" s="576"/>
      <c r="S54" s="576"/>
      <c r="T54" s="576"/>
      <c r="U54" s="576"/>
      <c r="V54" s="576"/>
      <c r="W54" s="365"/>
      <c r="X54" s="365"/>
      <c r="Y54" s="366"/>
      <c r="Z54" s="603"/>
      <c r="AA54" s="386"/>
    </row>
    <row r="55" spans="1:27" ht="10.199999999999999" customHeight="1">
      <c r="A55" s="474">
        <v>60</v>
      </c>
      <c r="B55" s="572" t="str">
        <f>IF('Formular 3a_2'!B57&lt;1,"",'Formular 3a_2'!B57)</f>
        <v/>
      </c>
      <c r="C55" s="573"/>
      <c r="D55" s="573"/>
      <c r="E55" s="573"/>
      <c r="F55" s="574"/>
      <c r="G55" s="572" t="str">
        <f>IF('Formular 3a_2'!G57&lt;1,"",'Formular 3a_2'!G57)</f>
        <v/>
      </c>
      <c r="H55" s="573"/>
      <c r="I55" s="573"/>
      <c r="J55" s="573"/>
      <c r="K55" s="574"/>
      <c r="L55" s="578" t="str">
        <f>IF('Formular 3a_2'!O57&lt;1,"",'Formular 3a_2'!O57)</f>
        <v/>
      </c>
      <c r="M55" s="573"/>
      <c r="N55" s="573"/>
      <c r="O55" s="573"/>
      <c r="P55" s="574"/>
      <c r="Q55" s="572" t="str">
        <f>IF('Formular 3a_2'!S57&lt;1,"",'Formular 3a_2'!S57)</f>
        <v/>
      </c>
      <c r="R55" s="573"/>
      <c r="S55" s="573"/>
      <c r="T55" s="573"/>
      <c r="U55" s="573"/>
      <c r="V55" s="573"/>
      <c r="W55" s="363"/>
      <c r="X55" s="363"/>
      <c r="Y55" s="364"/>
      <c r="Z55" s="602" t="str">
        <f>IF('Formular 3a_2'!Z57&lt;1,"",'Formular 3a_2'!Z57)</f>
        <v/>
      </c>
      <c r="AA55" s="386"/>
    </row>
    <row r="56" spans="1:27" ht="10.199999999999999" customHeight="1">
      <c r="A56" s="475"/>
      <c r="B56" s="575"/>
      <c r="C56" s="576"/>
      <c r="D56" s="576"/>
      <c r="E56" s="576"/>
      <c r="F56" s="577"/>
      <c r="G56" s="575"/>
      <c r="H56" s="576"/>
      <c r="I56" s="576"/>
      <c r="J56" s="576"/>
      <c r="K56" s="577"/>
      <c r="L56" s="575"/>
      <c r="M56" s="576"/>
      <c r="N56" s="576"/>
      <c r="O56" s="576"/>
      <c r="P56" s="577"/>
      <c r="Q56" s="575"/>
      <c r="R56" s="576"/>
      <c r="S56" s="576"/>
      <c r="T56" s="576"/>
      <c r="U56" s="576"/>
      <c r="V56" s="576"/>
      <c r="W56" s="365"/>
      <c r="X56" s="365"/>
      <c r="Y56" s="366"/>
      <c r="Z56" s="603"/>
      <c r="AA56" s="386"/>
    </row>
    <row r="57" spans="1:27" ht="10.199999999999999" customHeight="1">
      <c r="A57" s="474">
        <v>61</v>
      </c>
      <c r="B57" s="572" t="str">
        <f>IF('Formular 3a_2'!B59&lt;1,"",'Formular 3a_2'!B59)</f>
        <v/>
      </c>
      <c r="C57" s="573"/>
      <c r="D57" s="573"/>
      <c r="E57" s="573"/>
      <c r="F57" s="574"/>
      <c r="G57" s="572" t="str">
        <f>IF('Formular 3a_2'!G59&lt;1,"",'Formular 3a_2'!G59)</f>
        <v/>
      </c>
      <c r="H57" s="573"/>
      <c r="I57" s="573"/>
      <c r="J57" s="573"/>
      <c r="K57" s="574"/>
      <c r="L57" s="578" t="str">
        <f>IF('Formular 3a_2'!O59&lt;1,"",'Formular 3a_2'!O59)</f>
        <v/>
      </c>
      <c r="M57" s="573"/>
      <c r="N57" s="573"/>
      <c r="O57" s="573"/>
      <c r="P57" s="574"/>
      <c r="Q57" s="572" t="str">
        <f>IF('Formular 3a_2'!S59&lt;1,"",'Formular 3a_2'!S59)</f>
        <v/>
      </c>
      <c r="R57" s="573"/>
      <c r="S57" s="573"/>
      <c r="T57" s="573"/>
      <c r="U57" s="573"/>
      <c r="V57" s="573"/>
      <c r="W57" s="363"/>
      <c r="X57" s="363"/>
      <c r="Y57" s="364"/>
      <c r="Z57" s="602" t="str">
        <f>IF('Formular 3a_2'!Z59&lt;1,"",'Formular 3a_2'!Z59)</f>
        <v/>
      </c>
      <c r="AA57" s="386"/>
    </row>
    <row r="58" spans="1:27" ht="10.199999999999999" customHeight="1">
      <c r="A58" s="475"/>
      <c r="B58" s="575"/>
      <c r="C58" s="576"/>
      <c r="D58" s="576"/>
      <c r="E58" s="576"/>
      <c r="F58" s="577"/>
      <c r="G58" s="575"/>
      <c r="H58" s="576"/>
      <c r="I58" s="576"/>
      <c r="J58" s="576"/>
      <c r="K58" s="577"/>
      <c r="L58" s="575"/>
      <c r="M58" s="576"/>
      <c r="N58" s="576"/>
      <c r="O58" s="576"/>
      <c r="P58" s="577"/>
      <c r="Q58" s="575"/>
      <c r="R58" s="576"/>
      <c r="S58" s="576"/>
      <c r="T58" s="576"/>
      <c r="U58" s="576"/>
      <c r="V58" s="576"/>
      <c r="W58" s="365"/>
      <c r="X58" s="365"/>
      <c r="Y58" s="366"/>
      <c r="Z58" s="603"/>
      <c r="AA58" s="386"/>
    </row>
    <row r="59" spans="1:27" ht="10.199999999999999" customHeight="1">
      <c r="A59" s="474">
        <v>62</v>
      </c>
      <c r="B59" s="572" t="str">
        <f>IF('Formular 3a_2'!B61&lt;1,"",'Formular 3a_2'!B61)</f>
        <v/>
      </c>
      <c r="C59" s="573"/>
      <c r="D59" s="573"/>
      <c r="E59" s="573"/>
      <c r="F59" s="574"/>
      <c r="G59" s="572" t="str">
        <f>IF('Formular 3a_2'!G61&lt;1,"",'Formular 3a_2'!G61)</f>
        <v/>
      </c>
      <c r="H59" s="573"/>
      <c r="I59" s="573"/>
      <c r="J59" s="573"/>
      <c r="K59" s="574"/>
      <c r="L59" s="578" t="str">
        <f>IF('Formular 3a_2'!O61&lt;1,"",'Formular 3a_2'!O61)</f>
        <v/>
      </c>
      <c r="M59" s="573"/>
      <c r="N59" s="573"/>
      <c r="O59" s="573"/>
      <c r="P59" s="574"/>
      <c r="Q59" s="572" t="str">
        <f>IF('Formular 3a_2'!S61&lt;1,"",'Formular 3a_2'!S61)</f>
        <v/>
      </c>
      <c r="R59" s="573"/>
      <c r="S59" s="573"/>
      <c r="T59" s="573"/>
      <c r="U59" s="573"/>
      <c r="V59" s="573"/>
      <c r="W59" s="363"/>
      <c r="X59" s="363"/>
      <c r="Y59" s="364"/>
      <c r="Z59" s="602" t="str">
        <f>IF('Formular 3a_2'!Z61&lt;1,"",'Formular 3a_2'!Z61)</f>
        <v/>
      </c>
      <c r="AA59" s="386"/>
    </row>
    <row r="60" spans="1:27" ht="10.199999999999999" customHeight="1">
      <c r="A60" s="475"/>
      <c r="B60" s="575"/>
      <c r="C60" s="576"/>
      <c r="D60" s="576"/>
      <c r="E60" s="576"/>
      <c r="F60" s="577"/>
      <c r="G60" s="575"/>
      <c r="H60" s="576"/>
      <c r="I60" s="576"/>
      <c r="J60" s="576"/>
      <c r="K60" s="577"/>
      <c r="L60" s="575"/>
      <c r="M60" s="576"/>
      <c r="N60" s="576"/>
      <c r="O60" s="576"/>
      <c r="P60" s="577"/>
      <c r="Q60" s="575"/>
      <c r="R60" s="576"/>
      <c r="S60" s="576"/>
      <c r="T60" s="576"/>
      <c r="U60" s="576"/>
      <c r="V60" s="576"/>
      <c r="W60" s="365"/>
      <c r="X60" s="365"/>
      <c r="Y60" s="366"/>
      <c r="Z60" s="603"/>
      <c r="AA60" s="386"/>
    </row>
    <row r="61" spans="1:27" ht="10.199999999999999" customHeight="1">
      <c r="A61" s="474">
        <v>63</v>
      </c>
      <c r="B61" s="572" t="str">
        <f>IF('Formular 3a_2'!B63&lt;1,"",'Formular 3a_2'!B63)</f>
        <v/>
      </c>
      <c r="C61" s="573"/>
      <c r="D61" s="573"/>
      <c r="E61" s="573"/>
      <c r="F61" s="574"/>
      <c r="G61" s="572" t="str">
        <f>IF('Formular 3a_2'!G63&lt;1,"",'Formular 3a_2'!G63)</f>
        <v/>
      </c>
      <c r="H61" s="573"/>
      <c r="I61" s="573"/>
      <c r="J61" s="573"/>
      <c r="K61" s="574"/>
      <c r="L61" s="578" t="str">
        <f>IF('Formular 3a_2'!O63&lt;1,"",'Formular 3a_2'!O63)</f>
        <v/>
      </c>
      <c r="M61" s="573"/>
      <c r="N61" s="573"/>
      <c r="O61" s="573"/>
      <c r="P61" s="574"/>
      <c r="Q61" s="572" t="str">
        <f>IF('Formular 3a_2'!S63&lt;1,"",'Formular 3a_2'!S63)</f>
        <v/>
      </c>
      <c r="R61" s="573"/>
      <c r="S61" s="573"/>
      <c r="T61" s="573"/>
      <c r="U61" s="573"/>
      <c r="V61" s="573"/>
      <c r="W61" s="363"/>
      <c r="X61" s="363"/>
      <c r="Y61" s="364"/>
      <c r="Z61" s="602" t="str">
        <f>IF('Formular 3a_2'!Z63&lt;1,"",'Formular 3a_2'!Z63)</f>
        <v/>
      </c>
      <c r="AA61" s="386"/>
    </row>
    <row r="62" spans="1:27" ht="10.199999999999999" customHeight="1">
      <c r="A62" s="475"/>
      <c r="B62" s="575"/>
      <c r="C62" s="576"/>
      <c r="D62" s="576"/>
      <c r="E62" s="576"/>
      <c r="F62" s="577"/>
      <c r="G62" s="575"/>
      <c r="H62" s="576"/>
      <c r="I62" s="576"/>
      <c r="J62" s="576"/>
      <c r="K62" s="577"/>
      <c r="L62" s="575"/>
      <c r="M62" s="576"/>
      <c r="N62" s="576"/>
      <c r="O62" s="576"/>
      <c r="P62" s="577"/>
      <c r="Q62" s="575"/>
      <c r="R62" s="576"/>
      <c r="S62" s="576"/>
      <c r="T62" s="576"/>
      <c r="U62" s="576"/>
      <c r="V62" s="576"/>
      <c r="W62" s="365"/>
      <c r="X62" s="365"/>
      <c r="Y62" s="366"/>
      <c r="Z62" s="603"/>
      <c r="AA62" s="386"/>
    </row>
    <row r="63" spans="1:27" ht="10.199999999999999" customHeight="1">
      <c r="A63" s="474">
        <v>64</v>
      </c>
      <c r="B63" s="572" t="str">
        <f>IF('Formular 3a_2'!B65&lt;1,"",'Formular 3a_2'!B65)</f>
        <v/>
      </c>
      <c r="C63" s="573"/>
      <c r="D63" s="573"/>
      <c r="E63" s="573"/>
      <c r="F63" s="574"/>
      <c r="G63" s="572" t="str">
        <f>IF('Formular 3a_2'!G65&lt;1,"",'Formular 3a_2'!G65)</f>
        <v/>
      </c>
      <c r="H63" s="573"/>
      <c r="I63" s="573"/>
      <c r="J63" s="573"/>
      <c r="K63" s="574"/>
      <c r="L63" s="578" t="str">
        <f>IF('Formular 3a_2'!O65&lt;1,"",'Formular 3a_2'!O65)</f>
        <v/>
      </c>
      <c r="M63" s="573"/>
      <c r="N63" s="573"/>
      <c r="O63" s="573"/>
      <c r="P63" s="574"/>
      <c r="Q63" s="572" t="str">
        <f>IF('Formular 3a_2'!S65&lt;1,"",'Formular 3a_2'!S65)</f>
        <v/>
      </c>
      <c r="R63" s="573"/>
      <c r="S63" s="573"/>
      <c r="T63" s="573"/>
      <c r="U63" s="573"/>
      <c r="V63" s="573"/>
      <c r="W63" s="363"/>
      <c r="X63" s="363"/>
      <c r="Y63" s="364"/>
      <c r="Z63" s="602" t="str">
        <f>IF('Formular 3a_2'!Z65&lt;1,"",'Formular 3a_2'!Z65)</f>
        <v/>
      </c>
      <c r="AA63" s="386"/>
    </row>
    <row r="64" spans="1:27" ht="10.199999999999999" customHeight="1">
      <c r="A64" s="475"/>
      <c r="B64" s="575"/>
      <c r="C64" s="576"/>
      <c r="D64" s="576"/>
      <c r="E64" s="576"/>
      <c r="F64" s="577"/>
      <c r="G64" s="575"/>
      <c r="H64" s="576"/>
      <c r="I64" s="576"/>
      <c r="J64" s="576"/>
      <c r="K64" s="577"/>
      <c r="L64" s="575"/>
      <c r="M64" s="576"/>
      <c r="N64" s="576"/>
      <c r="O64" s="576"/>
      <c r="P64" s="577"/>
      <c r="Q64" s="575"/>
      <c r="R64" s="576"/>
      <c r="S64" s="576"/>
      <c r="T64" s="576"/>
      <c r="U64" s="576"/>
      <c r="V64" s="576"/>
      <c r="W64" s="365"/>
      <c r="X64" s="365"/>
      <c r="Y64" s="366"/>
      <c r="Z64" s="603"/>
      <c r="AA64" s="386"/>
    </row>
    <row r="65" spans="1:30" ht="10.199999999999999" customHeight="1">
      <c r="A65" s="474">
        <v>65</v>
      </c>
      <c r="B65" s="572" t="str">
        <f>IF('Formular 3a_2'!B67&lt;1,"",'Formular 3a_2'!B67)</f>
        <v/>
      </c>
      <c r="C65" s="573"/>
      <c r="D65" s="573"/>
      <c r="E65" s="573"/>
      <c r="F65" s="574"/>
      <c r="G65" s="572" t="str">
        <f>IF('Formular 3a_2'!G67&lt;1,"",'Formular 3a_2'!G67)</f>
        <v/>
      </c>
      <c r="H65" s="573"/>
      <c r="I65" s="573"/>
      <c r="J65" s="573"/>
      <c r="K65" s="574"/>
      <c r="L65" s="578" t="str">
        <f>IF('Formular 3a_2'!O67&lt;1,"",'Formular 3a_2'!O67)</f>
        <v/>
      </c>
      <c r="M65" s="573"/>
      <c r="N65" s="573"/>
      <c r="O65" s="573"/>
      <c r="P65" s="574"/>
      <c r="Q65" s="572" t="str">
        <f>IF('Formular 3a_2'!S67&lt;1,"",'Formular 3a_2'!S67)</f>
        <v/>
      </c>
      <c r="R65" s="573"/>
      <c r="S65" s="573"/>
      <c r="T65" s="573"/>
      <c r="U65" s="573"/>
      <c r="V65" s="573"/>
      <c r="W65" s="363"/>
      <c r="X65" s="363"/>
      <c r="Y65" s="364"/>
      <c r="Z65" s="602" t="str">
        <f>IF('Formular 3a_2'!Z67&lt;1,"",'Formular 3a_2'!Z67)</f>
        <v/>
      </c>
      <c r="AA65" s="386"/>
    </row>
    <row r="66" spans="1:30" ht="10.199999999999999" customHeight="1">
      <c r="A66" s="475"/>
      <c r="B66" s="575"/>
      <c r="C66" s="576"/>
      <c r="D66" s="576"/>
      <c r="E66" s="576"/>
      <c r="F66" s="577"/>
      <c r="G66" s="575"/>
      <c r="H66" s="576"/>
      <c r="I66" s="576"/>
      <c r="J66" s="576"/>
      <c r="K66" s="577"/>
      <c r="L66" s="575"/>
      <c r="M66" s="576"/>
      <c r="N66" s="576"/>
      <c r="O66" s="576"/>
      <c r="P66" s="577"/>
      <c r="Q66" s="575"/>
      <c r="R66" s="576"/>
      <c r="S66" s="576"/>
      <c r="T66" s="576"/>
      <c r="U66" s="576"/>
      <c r="V66" s="576"/>
      <c r="W66" s="365"/>
      <c r="X66" s="365"/>
      <c r="Y66" s="366"/>
      <c r="Z66" s="603"/>
      <c r="AA66" s="386"/>
    </row>
    <row r="67" spans="1:30" ht="10.199999999999999" customHeight="1">
      <c r="A67" s="474">
        <v>66</v>
      </c>
      <c r="B67" s="572" t="str">
        <f>IF('Formular 3a_2'!B69&lt;1,"",'Formular 3a_2'!B69)</f>
        <v/>
      </c>
      <c r="C67" s="573"/>
      <c r="D67" s="573"/>
      <c r="E67" s="573"/>
      <c r="F67" s="574"/>
      <c r="G67" s="572" t="str">
        <f>IF('Formular 3a_2'!G69&lt;1,"",'Formular 3a_2'!G69)</f>
        <v/>
      </c>
      <c r="H67" s="573"/>
      <c r="I67" s="573"/>
      <c r="J67" s="573"/>
      <c r="K67" s="574"/>
      <c r="L67" s="578" t="str">
        <f>IF('Formular 3a_2'!O69&lt;1,"",'Formular 3a_2'!O69)</f>
        <v/>
      </c>
      <c r="M67" s="573"/>
      <c r="N67" s="573"/>
      <c r="O67" s="573"/>
      <c r="P67" s="574"/>
      <c r="Q67" s="572" t="str">
        <f>IF('Formular 3a_2'!S69&lt;1,"",'Formular 3a_2'!S69)</f>
        <v/>
      </c>
      <c r="R67" s="573"/>
      <c r="S67" s="573"/>
      <c r="T67" s="573"/>
      <c r="U67" s="573"/>
      <c r="V67" s="573"/>
      <c r="W67" s="363"/>
      <c r="X67" s="363"/>
      <c r="Y67" s="364"/>
      <c r="Z67" s="602" t="str">
        <f>IF('Formular 3a_2'!Z69&lt;1,"",'Formular 3a_2'!Z69)</f>
        <v/>
      </c>
      <c r="AA67" s="386"/>
    </row>
    <row r="68" spans="1:30" ht="10.199999999999999" customHeight="1">
      <c r="A68" s="475"/>
      <c r="B68" s="575"/>
      <c r="C68" s="576"/>
      <c r="D68" s="576"/>
      <c r="E68" s="576"/>
      <c r="F68" s="577"/>
      <c r="G68" s="575"/>
      <c r="H68" s="576"/>
      <c r="I68" s="576"/>
      <c r="J68" s="576"/>
      <c r="K68" s="577"/>
      <c r="L68" s="575"/>
      <c r="M68" s="576"/>
      <c r="N68" s="576"/>
      <c r="O68" s="576"/>
      <c r="P68" s="577"/>
      <c r="Q68" s="575"/>
      <c r="R68" s="576"/>
      <c r="S68" s="576"/>
      <c r="T68" s="576"/>
      <c r="U68" s="576"/>
      <c r="V68" s="576"/>
      <c r="W68" s="365"/>
      <c r="X68" s="365"/>
      <c r="Y68" s="366"/>
      <c r="Z68" s="603"/>
      <c r="AA68" s="386"/>
    </row>
    <row r="69" spans="1:30" ht="10.199999999999999" customHeight="1">
      <c r="A69" s="474">
        <v>67</v>
      </c>
      <c r="B69" s="572" t="str">
        <f>IF('Formular 3a_2'!B71&lt;1,"",'Formular 3a_2'!B71)</f>
        <v/>
      </c>
      <c r="C69" s="573"/>
      <c r="D69" s="573"/>
      <c r="E69" s="573"/>
      <c r="F69" s="574"/>
      <c r="G69" s="572" t="str">
        <f>IF('Formular 3a_2'!G71&lt;1,"",'Formular 3a_2'!G71)</f>
        <v/>
      </c>
      <c r="H69" s="573"/>
      <c r="I69" s="573"/>
      <c r="J69" s="573"/>
      <c r="K69" s="574"/>
      <c r="L69" s="578" t="str">
        <f>IF('Formular 3a_2'!O71&lt;1,"",'Formular 3a_2'!O71)</f>
        <v/>
      </c>
      <c r="M69" s="573"/>
      <c r="N69" s="573"/>
      <c r="O69" s="573"/>
      <c r="P69" s="574"/>
      <c r="Q69" s="572" t="str">
        <f>IF('Formular 3a_2'!S71&lt;1,"",'Formular 3a_2'!S71)</f>
        <v/>
      </c>
      <c r="R69" s="573"/>
      <c r="S69" s="573"/>
      <c r="T69" s="573"/>
      <c r="U69" s="573"/>
      <c r="V69" s="573"/>
      <c r="W69" s="363"/>
      <c r="X69" s="363"/>
      <c r="Y69" s="364"/>
      <c r="Z69" s="602" t="str">
        <f>IF('Formular 3a_2'!Z71&lt;1,"",'Formular 3a_2'!Z71)</f>
        <v/>
      </c>
      <c r="AA69" s="386"/>
    </row>
    <row r="70" spans="1:30" ht="10.199999999999999" customHeight="1">
      <c r="A70" s="475"/>
      <c r="B70" s="575"/>
      <c r="C70" s="576"/>
      <c r="D70" s="576"/>
      <c r="E70" s="576"/>
      <c r="F70" s="577"/>
      <c r="G70" s="575"/>
      <c r="H70" s="576"/>
      <c r="I70" s="576"/>
      <c r="J70" s="576"/>
      <c r="K70" s="577"/>
      <c r="L70" s="575"/>
      <c r="M70" s="576"/>
      <c r="N70" s="576"/>
      <c r="O70" s="576"/>
      <c r="P70" s="577"/>
      <c r="Q70" s="575"/>
      <c r="R70" s="576"/>
      <c r="S70" s="576"/>
      <c r="T70" s="576"/>
      <c r="U70" s="576"/>
      <c r="V70" s="576"/>
      <c r="W70" s="365"/>
      <c r="X70" s="365"/>
      <c r="Y70" s="366"/>
      <c r="Z70" s="603"/>
      <c r="AA70" s="386"/>
    </row>
    <row r="71" spans="1:30" ht="10.199999999999999" customHeight="1">
      <c r="A71" s="474">
        <v>68</v>
      </c>
      <c r="B71" s="572" t="str">
        <f>IF('Formular 3a_2'!B73&lt;1,"",'Formular 3a_2'!B73)</f>
        <v/>
      </c>
      <c r="C71" s="573"/>
      <c r="D71" s="573"/>
      <c r="E71" s="573"/>
      <c r="F71" s="574"/>
      <c r="G71" s="572" t="str">
        <f>IF('Formular 3a_2'!G73&lt;1,"",'Formular 3a_2'!G73)</f>
        <v/>
      </c>
      <c r="H71" s="573"/>
      <c r="I71" s="573"/>
      <c r="J71" s="573"/>
      <c r="K71" s="574"/>
      <c r="L71" s="578" t="str">
        <f>IF('Formular 3a_2'!O73&lt;1,"",'Formular 3a_2'!O73)</f>
        <v/>
      </c>
      <c r="M71" s="573"/>
      <c r="N71" s="573"/>
      <c r="O71" s="573"/>
      <c r="P71" s="574"/>
      <c r="Q71" s="572" t="str">
        <f>IF('Formular 3a_2'!S73&lt;1,"",'Formular 3a_2'!S73)</f>
        <v/>
      </c>
      <c r="R71" s="573"/>
      <c r="S71" s="573"/>
      <c r="T71" s="573"/>
      <c r="U71" s="573"/>
      <c r="V71" s="573"/>
      <c r="W71" s="363"/>
      <c r="X71" s="363"/>
      <c r="Y71" s="364"/>
      <c r="Z71" s="602" t="str">
        <f>IF('Formular 3a_2'!Z73&lt;1,"",'Formular 3a_2'!Z73)</f>
        <v/>
      </c>
      <c r="AA71" s="386"/>
    </row>
    <row r="72" spans="1:30" ht="10.199999999999999" customHeight="1">
      <c r="A72" s="475"/>
      <c r="B72" s="575"/>
      <c r="C72" s="576"/>
      <c r="D72" s="576"/>
      <c r="E72" s="576"/>
      <c r="F72" s="577"/>
      <c r="G72" s="575"/>
      <c r="H72" s="576"/>
      <c r="I72" s="576"/>
      <c r="J72" s="576"/>
      <c r="K72" s="577"/>
      <c r="L72" s="575"/>
      <c r="M72" s="576"/>
      <c r="N72" s="576"/>
      <c r="O72" s="576"/>
      <c r="P72" s="577"/>
      <c r="Q72" s="575"/>
      <c r="R72" s="576"/>
      <c r="S72" s="576"/>
      <c r="T72" s="576"/>
      <c r="U72" s="576"/>
      <c r="V72" s="576"/>
      <c r="W72" s="365"/>
      <c r="X72" s="365"/>
      <c r="Y72" s="366"/>
      <c r="Z72" s="603"/>
      <c r="AA72" s="386"/>
      <c r="AB72" s="20"/>
    </row>
    <row r="73" spans="1:30" ht="10.199999999999999" customHeight="1">
      <c r="A73" s="474">
        <v>69</v>
      </c>
      <c r="B73" s="572" t="str">
        <f>IF('Formular 3a_2'!B75&lt;1,"",'Formular 3a_2'!B75)</f>
        <v/>
      </c>
      <c r="C73" s="573"/>
      <c r="D73" s="573"/>
      <c r="E73" s="573"/>
      <c r="F73" s="574"/>
      <c r="G73" s="572" t="str">
        <f>IF('Formular 3a_2'!G75&lt;1,"",'Formular 3a_2'!G75)</f>
        <v/>
      </c>
      <c r="H73" s="573"/>
      <c r="I73" s="573"/>
      <c r="J73" s="573"/>
      <c r="K73" s="574"/>
      <c r="L73" s="578" t="str">
        <f>IF('Formular 3a_2'!O75&lt;1,"",'Formular 3a_2'!O75)</f>
        <v/>
      </c>
      <c r="M73" s="573"/>
      <c r="N73" s="573"/>
      <c r="O73" s="573"/>
      <c r="P73" s="574"/>
      <c r="Q73" s="572" t="str">
        <f>IF('Formular 3a_2'!S75&lt;1,"",'Formular 3a_2'!S75)</f>
        <v/>
      </c>
      <c r="R73" s="573"/>
      <c r="S73" s="573"/>
      <c r="T73" s="573"/>
      <c r="U73" s="573"/>
      <c r="V73" s="573"/>
      <c r="W73" s="363"/>
      <c r="X73" s="363"/>
      <c r="Y73" s="364"/>
      <c r="Z73" s="602" t="str">
        <f>IF('Formular 3a_2'!Z75&lt;1,"",'Formular 3a_2'!Z75)</f>
        <v/>
      </c>
      <c r="AA73" s="386"/>
    </row>
    <row r="74" spans="1:30" ht="10.199999999999999" customHeight="1">
      <c r="A74" s="475"/>
      <c r="B74" s="575"/>
      <c r="C74" s="576"/>
      <c r="D74" s="576"/>
      <c r="E74" s="576"/>
      <c r="F74" s="577"/>
      <c r="G74" s="575"/>
      <c r="H74" s="576"/>
      <c r="I74" s="576"/>
      <c r="J74" s="576"/>
      <c r="K74" s="577"/>
      <c r="L74" s="575"/>
      <c r="M74" s="576"/>
      <c r="N74" s="576"/>
      <c r="O74" s="576"/>
      <c r="P74" s="577"/>
      <c r="Q74" s="575"/>
      <c r="R74" s="576"/>
      <c r="S74" s="576"/>
      <c r="T74" s="576"/>
      <c r="U74" s="576"/>
      <c r="V74" s="576"/>
      <c r="W74" s="365"/>
      <c r="X74" s="365"/>
      <c r="Y74" s="366"/>
      <c r="Z74" s="603"/>
      <c r="AA74" s="386"/>
      <c r="AB74" s="240"/>
      <c r="AC74" s="240"/>
      <c r="AD74" s="19"/>
    </row>
    <row r="75" spans="1:30" ht="10.199999999999999" customHeight="1">
      <c r="A75" s="474">
        <v>70</v>
      </c>
      <c r="B75" s="572" t="str">
        <f>IF('Formular 3a_2'!B77&lt;1,"",'Formular 3a_2'!B77)</f>
        <v/>
      </c>
      <c r="C75" s="573"/>
      <c r="D75" s="573"/>
      <c r="E75" s="573"/>
      <c r="F75" s="574"/>
      <c r="G75" s="572" t="str">
        <f>IF('Formular 3a_2'!G77&lt;1,"",'Formular 3a_2'!G77)</f>
        <v/>
      </c>
      <c r="H75" s="573"/>
      <c r="I75" s="573"/>
      <c r="J75" s="573"/>
      <c r="K75" s="574"/>
      <c r="L75" s="578" t="str">
        <f>IF('Formular 3a_2'!O77&lt;1,"",'Formular 3a_2'!O77)</f>
        <v/>
      </c>
      <c r="M75" s="573"/>
      <c r="N75" s="573"/>
      <c r="O75" s="573"/>
      <c r="P75" s="574"/>
      <c r="Q75" s="572" t="str">
        <f>IF('Formular 3a_2'!S77&lt;1,"",'Formular 3a_2'!S77)</f>
        <v/>
      </c>
      <c r="R75" s="573"/>
      <c r="S75" s="573"/>
      <c r="T75" s="573"/>
      <c r="U75" s="573"/>
      <c r="V75" s="573"/>
      <c r="W75" s="363"/>
      <c r="X75" s="363"/>
      <c r="Y75" s="364"/>
      <c r="Z75" s="602" t="str">
        <f>IF('Formular 3a_2'!Z77&lt;1,"",'Formular 3a_2'!Z77)</f>
        <v/>
      </c>
      <c r="AA75" s="386"/>
    </row>
    <row r="76" spans="1:30" ht="9.6" customHeight="1">
      <c r="A76" s="475"/>
      <c r="B76" s="575"/>
      <c r="C76" s="576"/>
      <c r="D76" s="576"/>
      <c r="E76" s="576"/>
      <c r="F76" s="577"/>
      <c r="G76" s="575"/>
      <c r="H76" s="576"/>
      <c r="I76" s="576"/>
      <c r="J76" s="576"/>
      <c r="K76" s="577"/>
      <c r="L76" s="575"/>
      <c r="M76" s="576"/>
      <c r="N76" s="576"/>
      <c r="O76" s="576"/>
      <c r="P76" s="577"/>
      <c r="Q76" s="575"/>
      <c r="R76" s="576"/>
      <c r="S76" s="576"/>
      <c r="T76" s="576"/>
      <c r="U76" s="576"/>
      <c r="V76" s="576"/>
      <c r="W76" s="365"/>
      <c r="X76" s="365"/>
      <c r="Y76" s="366"/>
      <c r="Z76" s="603"/>
      <c r="AA76" s="386"/>
    </row>
    <row r="77" spans="1:30" ht="10.199999999999999" customHeight="1">
      <c r="A77" s="474">
        <v>71</v>
      </c>
      <c r="B77" s="572" t="str">
        <f>IF('Formular 3a_2'!B79&lt;1,"",'Formular 3a_2'!B79)</f>
        <v/>
      </c>
      <c r="C77" s="573"/>
      <c r="D77" s="573"/>
      <c r="E77" s="573"/>
      <c r="F77" s="574"/>
      <c r="G77" s="572" t="str">
        <f>IF('Formular 3a_2'!G79&lt;1,"",'Formular 3a_2'!G79)</f>
        <v/>
      </c>
      <c r="H77" s="573"/>
      <c r="I77" s="573"/>
      <c r="J77" s="573"/>
      <c r="K77" s="574"/>
      <c r="L77" s="578" t="str">
        <f>IF('Formular 3a_2'!O79&lt;1,"",'Formular 3a_2'!O79)</f>
        <v/>
      </c>
      <c r="M77" s="573"/>
      <c r="N77" s="573"/>
      <c r="O77" s="573"/>
      <c r="P77" s="574"/>
      <c r="Q77" s="572" t="str">
        <f>IF('Formular 3a_2'!S79&lt;1,"",'Formular 3a_2'!S79)</f>
        <v/>
      </c>
      <c r="R77" s="573"/>
      <c r="S77" s="573"/>
      <c r="T77" s="573"/>
      <c r="U77" s="573"/>
      <c r="V77" s="573"/>
      <c r="W77" s="363"/>
      <c r="X77" s="363"/>
      <c r="Y77" s="364"/>
      <c r="Z77" s="602" t="str">
        <f>IF('Formular 3a_2'!Z79&lt;1,"",'Formular 3a_2'!Z79)</f>
        <v/>
      </c>
      <c r="AA77" s="386"/>
    </row>
    <row r="78" spans="1:30" ht="10.199999999999999" customHeight="1">
      <c r="A78" s="475"/>
      <c r="B78" s="575"/>
      <c r="C78" s="576"/>
      <c r="D78" s="576"/>
      <c r="E78" s="576"/>
      <c r="F78" s="577"/>
      <c r="G78" s="575"/>
      <c r="H78" s="576"/>
      <c r="I78" s="576"/>
      <c r="J78" s="576"/>
      <c r="K78" s="577"/>
      <c r="L78" s="575"/>
      <c r="M78" s="576"/>
      <c r="N78" s="576"/>
      <c r="O78" s="576"/>
      <c r="P78" s="577"/>
      <c r="Q78" s="575"/>
      <c r="R78" s="576"/>
      <c r="S78" s="576"/>
      <c r="T78" s="576"/>
      <c r="U78" s="576"/>
      <c r="V78" s="576"/>
      <c r="W78" s="365"/>
      <c r="X78" s="365"/>
      <c r="Y78" s="366"/>
      <c r="Z78" s="603"/>
      <c r="AA78" s="386"/>
    </row>
    <row r="79" spans="1:30" ht="10.199999999999999" customHeight="1">
      <c r="A79" s="474">
        <v>72</v>
      </c>
      <c r="B79" s="572" t="str">
        <f>IF('Formular 3a_2'!B81&lt;1,"",'Formular 3a_2'!B81)</f>
        <v/>
      </c>
      <c r="C79" s="573"/>
      <c r="D79" s="573"/>
      <c r="E79" s="573"/>
      <c r="F79" s="574"/>
      <c r="G79" s="572" t="str">
        <f>IF('Formular 3a_2'!G81&lt;1,"",'Formular 3a_2'!G81)</f>
        <v/>
      </c>
      <c r="H79" s="573"/>
      <c r="I79" s="573"/>
      <c r="J79" s="573"/>
      <c r="K79" s="574"/>
      <c r="L79" s="578" t="str">
        <f>IF('Formular 3a_2'!O81&lt;1,"",'Formular 3a_2'!O81)</f>
        <v/>
      </c>
      <c r="M79" s="573"/>
      <c r="N79" s="573"/>
      <c r="O79" s="573"/>
      <c r="P79" s="574"/>
      <c r="Q79" s="572" t="str">
        <f>IF('Formular 3a_2'!S81&lt;1,"",'Formular 3a_2'!S81)</f>
        <v/>
      </c>
      <c r="R79" s="573"/>
      <c r="S79" s="573"/>
      <c r="T79" s="573"/>
      <c r="U79" s="573"/>
      <c r="V79" s="573"/>
      <c r="W79" s="363"/>
      <c r="X79" s="363"/>
      <c r="Y79" s="364"/>
      <c r="Z79" s="602" t="str">
        <f>IF('Formular 3a_2'!Z81&lt;1,"",'Formular 3a_2'!Z81)</f>
        <v/>
      </c>
      <c r="AA79" s="386"/>
    </row>
    <row r="80" spans="1:30" ht="10.199999999999999" customHeight="1">
      <c r="A80" s="475"/>
      <c r="B80" s="575"/>
      <c r="C80" s="576"/>
      <c r="D80" s="576"/>
      <c r="E80" s="576"/>
      <c r="F80" s="577"/>
      <c r="G80" s="575"/>
      <c r="H80" s="576"/>
      <c r="I80" s="576"/>
      <c r="J80" s="576"/>
      <c r="K80" s="577"/>
      <c r="L80" s="575"/>
      <c r="M80" s="576"/>
      <c r="N80" s="576"/>
      <c r="O80" s="576"/>
      <c r="P80" s="577"/>
      <c r="Q80" s="575"/>
      <c r="R80" s="576"/>
      <c r="S80" s="576"/>
      <c r="T80" s="576"/>
      <c r="U80" s="576"/>
      <c r="V80" s="576"/>
      <c r="W80" s="365"/>
      <c r="X80" s="365"/>
      <c r="Y80" s="366"/>
      <c r="Z80" s="603"/>
      <c r="AA80" s="386"/>
    </row>
    <row r="81" spans="1:30" ht="10.199999999999999" customHeight="1">
      <c r="A81" s="474">
        <v>73</v>
      </c>
      <c r="B81" s="572" t="str">
        <f>IF('Formular 3a_2'!B83&lt;1,"",'Formular 3a_2'!B83)</f>
        <v/>
      </c>
      <c r="C81" s="573"/>
      <c r="D81" s="573"/>
      <c r="E81" s="573"/>
      <c r="F81" s="574"/>
      <c r="G81" s="572" t="str">
        <f>IF('Formular 3a_2'!G83&lt;1,"",'Formular 3a_2'!G83)</f>
        <v/>
      </c>
      <c r="H81" s="573"/>
      <c r="I81" s="573"/>
      <c r="J81" s="573"/>
      <c r="K81" s="574"/>
      <c r="L81" s="578" t="str">
        <f>IF('Formular 3a_2'!O83&lt;1,"",'Formular 3a_2'!O83)</f>
        <v/>
      </c>
      <c r="M81" s="573"/>
      <c r="N81" s="573"/>
      <c r="O81" s="573"/>
      <c r="P81" s="574"/>
      <c r="Q81" s="572" t="str">
        <f>IF('Formular 3a_2'!S83&lt;1,"",'Formular 3a_2'!S83)</f>
        <v/>
      </c>
      <c r="R81" s="573"/>
      <c r="S81" s="573"/>
      <c r="T81" s="573"/>
      <c r="U81" s="573"/>
      <c r="V81" s="573"/>
      <c r="W81" s="363"/>
      <c r="X81" s="363"/>
      <c r="Y81" s="364"/>
      <c r="Z81" s="602" t="str">
        <f>IF('Formular 3a_2'!Z83&lt;1,"",'Formular 3a_2'!Z83)</f>
        <v/>
      </c>
      <c r="AA81" s="386"/>
    </row>
    <row r="82" spans="1:30" ht="10.199999999999999" customHeight="1">
      <c r="A82" s="475"/>
      <c r="B82" s="575"/>
      <c r="C82" s="576"/>
      <c r="D82" s="576"/>
      <c r="E82" s="576"/>
      <c r="F82" s="577"/>
      <c r="G82" s="575"/>
      <c r="H82" s="576"/>
      <c r="I82" s="576"/>
      <c r="J82" s="576"/>
      <c r="K82" s="577"/>
      <c r="L82" s="575"/>
      <c r="M82" s="576"/>
      <c r="N82" s="576"/>
      <c r="O82" s="576"/>
      <c r="P82" s="577"/>
      <c r="Q82" s="575"/>
      <c r="R82" s="576"/>
      <c r="S82" s="576"/>
      <c r="T82" s="576"/>
      <c r="U82" s="576"/>
      <c r="V82" s="576"/>
      <c r="W82" s="365"/>
      <c r="X82" s="365"/>
      <c r="Y82" s="366"/>
      <c r="Z82" s="603"/>
      <c r="AA82" s="386"/>
      <c r="AB82" s="20"/>
    </row>
    <row r="83" spans="1:30" ht="10.199999999999999" customHeight="1">
      <c r="A83" s="474">
        <v>74</v>
      </c>
      <c r="B83" s="572" t="str">
        <f>IF('Formular 3a_2'!B85&lt;1,"",'Formular 3a_2'!B85)</f>
        <v/>
      </c>
      <c r="C83" s="573"/>
      <c r="D83" s="573"/>
      <c r="E83" s="573"/>
      <c r="F83" s="574"/>
      <c r="G83" s="572" t="str">
        <f>IF('Formular 3a_2'!G85&lt;1,"",'Formular 3a_2'!G85)</f>
        <v/>
      </c>
      <c r="H83" s="573"/>
      <c r="I83" s="573"/>
      <c r="J83" s="573"/>
      <c r="K83" s="574"/>
      <c r="L83" s="578" t="str">
        <f>IF('Formular 3a_2'!O85&lt;1,"",'Formular 3a_2'!O85)</f>
        <v/>
      </c>
      <c r="M83" s="573"/>
      <c r="N83" s="573"/>
      <c r="O83" s="573"/>
      <c r="P83" s="574"/>
      <c r="Q83" s="572" t="str">
        <f>IF('Formular 3a_2'!S85&lt;1,"",'Formular 3a_2'!S85)</f>
        <v/>
      </c>
      <c r="R83" s="573"/>
      <c r="S83" s="573"/>
      <c r="T83" s="573"/>
      <c r="U83" s="573"/>
      <c r="V83" s="573"/>
      <c r="W83" s="363"/>
      <c r="X83" s="363"/>
      <c r="Y83" s="364"/>
      <c r="Z83" s="602" t="str">
        <f>IF('Formular 3a_2'!Z85&lt;1,"",'Formular 3a_2'!Z85)</f>
        <v/>
      </c>
      <c r="AA83" s="386"/>
    </row>
    <row r="84" spans="1:30" ht="10.199999999999999" customHeight="1">
      <c r="A84" s="475"/>
      <c r="B84" s="575"/>
      <c r="C84" s="576"/>
      <c r="D84" s="576"/>
      <c r="E84" s="576"/>
      <c r="F84" s="577"/>
      <c r="G84" s="575"/>
      <c r="H84" s="576"/>
      <c r="I84" s="576"/>
      <c r="J84" s="576"/>
      <c r="K84" s="577"/>
      <c r="L84" s="575"/>
      <c r="M84" s="576"/>
      <c r="N84" s="576"/>
      <c r="O84" s="576"/>
      <c r="P84" s="577"/>
      <c r="Q84" s="575"/>
      <c r="R84" s="576"/>
      <c r="S84" s="576"/>
      <c r="T84" s="576"/>
      <c r="U84" s="576"/>
      <c r="V84" s="576"/>
      <c r="W84" s="365"/>
      <c r="X84" s="365"/>
      <c r="Y84" s="366"/>
      <c r="Z84" s="603"/>
      <c r="AA84" s="386"/>
      <c r="AB84" s="240"/>
      <c r="AC84" s="240"/>
      <c r="AD84" s="19"/>
    </row>
    <row r="85" spans="1:30" ht="10.199999999999999" customHeight="1">
      <c r="A85" s="474">
        <v>75</v>
      </c>
      <c r="B85" s="572" t="str">
        <f>IF('Formular 3a_2'!B87&lt;1,"",'Formular 3a_2'!B87)</f>
        <v/>
      </c>
      <c r="C85" s="573"/>
      <c r="D85" s="573"/>
      <c r="E85" s="573"/>
      <c r="F85" s="574"/>
      <c r="G85" s="572" t="str">
        <f>IF('Formular 3a_2'!G87&lt;1,"",'Formular 3a_2'!G87)</f>
        <v/>
      </c>
      <c r="H85" s="573"/>
      <c r="I85" s="573"/>
      <c r="J85" s="573"/>
      <c r="K85" s="574"/>
      <c r="L85" s="578" t="str">
        <f>IF('Formular 3a_2'!O87&lt;1,"",'Formular 3a_2'!O87)</f>
        <v/>
      </c>
      <c r="M85" s="573"/>
      <c r="N85" s="573"/>
      <c r="O85" s="573"/>
      <c r="P85" s="574"/>
      <c r="Q85" s="572" t="str">
        <f>IF('Formular 3a_2'!S87&lt;1,"",'Formular 3a_2'!S87)</f>
        <v/>
      </c>
      <c r="R85" s="573"/>
      <c r="S85" s="573"/>
      <c r="T85" s="573"/>
      <c r="U85" s="573"/>
      <c r="V85" s="573"/>
      <c r="W85" s="363"/>
      <c r="X85" s="363"/>
      <c r="Y85" s="364"/>
      <c r="Z85" s="602" t="str">
        <f>IF('Formular 3a_2'!Z87&lt;1,"",'Formular 3a_2'!Z87)</f>
        <v/>
      </c>
      <c r="AA85" s="386"/>
    </row>
    <row r="86" spans="1:30" ht="10.199999999999999" customHeight="1">
      <c r="A86" s="475"/>
      <c r="B86" s="575"/>
      <c r="C86" s="576"/>
      <c r="D86" s="576"/>
      <c r="E86" s="576"/>
      <c r="F86" s="577"/>
      <c r="G86" s="575"/>
      <c r="H86" s="576"/>
      <c r="I86" s="576"/>
      <c r="J86" s="576"/>
      <c r="K86" s="577"/>
      <c r="L86" s="575"/>
      <c r="M86" s="576"/>
      <c r="N86" s="576"/>
      <c r="O86" s="576"/>
      <c r="P86" s="577"/>
      <c r="Q86" s="575"/>
      <c r="R86" s="576"/>
      <c r="S86" s="576"/>
      <c r="T86" s="576"/>
      <c r="U86" s="576"/>
      <c r="V86" s="576"/>
      <c r="W86" s="365"/>
      <c r="X86" s="365"/>
      <c r="Y86" s="366"/>
      <c r="Z86" s="603"/>
      <c r="AA86" s="386"/>
    </row>
    <row r="87" spans="1:30" ht="10.199999999999999" customHeight="1">
      <c r="A87" s="474">
        <v>76</v>
      </c>
      <c r="B87" s="572" t="str">
        <f>IF('Formular 3a_2'!B89&lt;1,"",'Formular 3a_2'!B89)</f>
        <v/>
      </c>
      <c r="C87" s="573"/>
      <c r="D87" s="573"/>
      <c r="E87" s="573"/>
      <c r="F87" s="574"/>
      <c r="G87" s="572" t="str">
        <f>IF('Formular 3a_2'!G89&lt;1,"",'Formular 3a_2'!G89)</f>
        <v/>
      </c>
      <c r="H87" s="573"/>
      <c r="I87" s="573"/>
      <c r="J87" s="573"/>
      <c r="K87" s="574"/>
      <c r="L87" s="578" t="str">
        <f>IF('Formular 3a_2'!O89&lt;1,"",'Formular 3a_2'!O89)</f>
        <v/>
      </c>
      <c r="M87" s="573"/>
      <c r="N87" s="573"/>
      <c r="O87" s="573"/>
      <c r="P87" s="574"/>
      <c r="Q87" s="572" t="str">
        <f>IF('Formular 3a_2'!S89&lt;1,"",'Formular 3a_2'!S89)</f>
        <v/>
      </c>
      <c r="R87" s="573"/>
      <c r="S87" s="573"/>
      <c r="T87" s="573"/>
      <c r="U87" s="573"/>
      <c r="V87" s="573"/>
      <c r="W87" s="363"/>
      <c r="X87" s="363"/>
      <c r="Y87" s="364"/>
      <c r="Z87" s="602" t="str">
        <f>IF('Formular 3a_2'!Z89&lt;1,"",'Formular 3a_2'!Z89)</f>
        <v/>
      </c>
      <c r="AA87" s="386"/>
    </row>
    <row r="88" spans="1:30" ht="10.199999999999999" customHeight="1">
      <c r="A88" s="475"/>
      <c r="B88" s="575"/>
      <c r="C88" s="576"/>
      <c r="D88" s="576"/>
      <c r="E88" s="576"/>
      <c r="F88" s="577"/>
      <c r="G88" s="575"/>
      <c r="H88" s="576"/>
      <c r="I88" s="576"/>
      <c r="J88" s="576"/>
      <c r="K88" s="577"/>
      <c r="L88" s="575"/>
      <c r="M88" s="576"/>
      <c r="N88" s="576"/>
      <c r="O88" s="576"/>
      <c r="P88" s="577"/>
      <c r="Q88" s="575"/>
      <c r="R88" s="576"/>
      <c r="S88" s="576"/>
      <c r="T88" s="576"/>
      <c r="U88" s="576"/>
      <c r="V88" s="576"/>
      <c r="W88" s="365"/>
      <c r="X88" s="365"/>
      <c r="Y88" s="366"/>
      <c r="Z88" s="603"/>
      <c r="AA88" s="386"/>
    </row>
    <row r="89" spans="1:30" ht="10.199999999999999" customHeight="1">
      <c r="A89" s="474">
        <v>77</v>
      </c>
      <c r="B89" s="572" t="str">
        <f>IF('Formular 3a_2'!B91&lt;1,"",'Formular 3a_2'!B91)</f>
        <v/>
      </c>
      <c r="C89" s="573"/>
      <c r="D89" s="573"/>
      <c r="E89" s="573"/>
      <c r="F89" s="574"/>
      <c r="G89" s="572" t="str">
        <f>IF('Formular 3a_2'!G91&lt;1,"",'Formular 3a_2'!G91)</f>
        <v/>
      </c>
      <c r="H89" s="573"/>
      <c r="I89" s="573"/>
      <c r="J89" s="573"/>
      <c r="K89" s="574"/>
      <c r="L89" s="578" t="str">
        <f>IF('Formular 3a_2'!O91&lt;1,"",'Formular 3a_2'!O91)</f>
        <v/>
      </c>
      <c r="M89" s="573"/>
      <c r="N89" s="573"/>
      <c r="O89" s="573"/>
      <c r="P89" s="574"/>
      <c r="Q89" s="572" t="str">
        <f>IF('Formular 3a_2'!S91&lt;1,"",'Formular 3a_2'!S91)</f>
        <v/>
      </c>
      <c r="R89" s="573"/>
      <c r="S89" s="573"/>
      <c r="T89" s="573"/>
      <c r="U89" s="573"/>
      <c r="V89" s="573"/>
      <c r="W89" s="363"/>
      <c r="X89" s="363"/>
      <c r="Y89" s="364"/>
      <c r="Z89" s="602" t="str">
        <f>IF('Formular 3a_2'!Z91&lt;1,"",'Formular 3a_2'!Z91)</f>
        <v/>
      </c>
      <c r="AA89" s="386"/>
    </row>
    <row r="90" spans="1:30" ht="10.199999999999999" customHeight="1">
      <c r="A90" s="475"/>
      <c r="B90" s="575"/>
      <c r="C90" s="576"/>
      <c r="D90" s="576"/>
      <c r="E90" s="576"/>
      <c r="F90" s="577"/>
      <c r="G90" s="575"/>
      <c r="H90" s="576"/>
      <c r="I90" s="576"/>
      <c r="J90" s="576"/>
      <c r="K90" s="577"/>
      <c r="L90" s="575"/>
      <c r="M90" s="576"/>
      <c r="N90" s="576"/>
      <c r="O90" s="576"/>
      <c r="P90" s="577"/>
      <c r="Q90" s="575"/>
      <c r="R90" s="576"/>
      <c r="S90" s="576"/>
      <c r="T90" s="576"/>
      <c r="U90" s="576"/>
      <c r="V90" s="576"/>
      <c r="W90" s="365"/>
      <c r="X90" s="365"/>
      <c r="Y90" s="366"/>
      <c r="Z90" s="603"/>
      <c r="AA90" s="386"/>
    </row>
    <row r="91" spans="1:30" ht="10.199999999999999" customHeight="1">
      <c r="A91" s="474">
        <v>78</v>
      </c>
      <c r="B91" s="572" t="str">
        <f>IF('Formular 3a_2'!B93&lt;1,"",'Formular 3a_2'!B93)</f>
        <v/>
      </c>
      <c r="C91" s="573"/>
      <c r="D91" s="573"/>
      <c r="E91" s="573"/>
      <c r="F91" s="574"/>
      <c r="G91" s="572" t="str">
        <f>IF('Formular 3a_2'!G93&lt;1,"",'Formular 3a_2'!G93)</f>
        <v/>
      </c>
      <c r="H91" s="573"/>
      <c r="I91" s="573"/>
      <c r="J91" s="573"/>
      <c r="K91" s="574"/>
      <c r="L91" s="578" t="str">
        <f>IF('Formular 3a_2'!O93&lt;1,"",'Formular 3a_2'!O93)</f>
        <v/>
      </c>
      <c r="M91" s="573"/>
      <c r="N91" s="573"/>
      <c r="O91" s="573"/>
      <c r="P91" s="574"/>
      <c r="Q91" s="572" t="str">
        <f>IF('Formular 3a_2'!S93&lt;1,"",'Formular 3a_2'!S93)</f>
        <v/>
      </c>
      <c r="R91" s="573"/>
      <c r="S91" s="573"/>
      <c r="T91" s="573"/>
      <c r="U91" s="573"/>
      <c r="V91" s="573"/>
      <c r="W91" s="363"/>
      <c r="X91" s="363"/>
      <c r="Y91" s="364"/>
      <c r="Z91" s="602" t="str">
        <f>IF('Formular 3a_2'!Z93&lt;1,"",'Formular 3a_2'!Z93)</f>
        <v/>
      </c>
      <c r="AA91" s="386"/>
    </row>
    <row r="92" spans="1:30" ht="10.199999999999999" customHeight="1">
      <c r="A92" s="475"/>
      <c r="B92" s="575"/>
      <c r="C92" s="576"/>
      <c r="D92" s="576"/>
      <c r="E92" s="576"/>
      <c r="F92" s="577"/>
      <c r="G92" s="575"/>
      <c r="H92" s="576"/>
      <c r="I92" s="576"/>
      <c r="J92" s="576"/>
      <c r="K92" s="577"/>
      <c r="L92" s="575"/>
      <c r="M92" s="576"/>
      <c r="N92" s="576"/>
      <c r="O92" s="576"/>
      <c r="P92" s="577"/>
      <c r="Q92" s="575"/>
      <c r="R92" s="576"/>
      <c r="S92" s="576"/>
      <c r="T92" s="576"/>
      <c r="U92" s="576"/>
      <c r="V92" s="576"/>
      <c r="W92" s="365"/>
      <c r="X92" s="365"/>
      <c r="Y92" s="366"/>
      <c r="Z92" s="603"/>
      <c r="AA92" s="386"/>
      <c r="AB92" s="20"/>
    </row>
    <row r="93" spans="1:30" ht="10.199999999999999" customHeight="1">
      <c r="A93" s="474">
        <v>79</v>
      </c>
      <c r="B93" s="572" t="str">
        <f>IF('Formular 3a_2'!B95&lt;1,"",'Formular 3a_2'!B95)</f>
        <v/>
      </c>
      <c r="C93" s="573"/>
      <c r="D93" s="573"/>
      <c r="E93" s="573"/>
      <c r="F93" s="574"/>
      <c r="G93" s="572" t="str">
        <f>IF('Formular 3a_2'!G95&lt;1,"",'Formular 3a_2'!G95)</f>
        <v/>
      </c>
      <c r="H93" s="573"/>
      <c r="I93" s="573"/>
      <c r="J93" s="573"/>
      <c r="K93" s="574"/>
      <c r="L93" s="578" t="str">
        <f>IF('Formular 3a_2'!O95&lt;1,"",'Formular 3a_2'!O95)</f>
        <v/>
      </c>
      <c r="M93" s="573"/>
      <c r="N93" s="573"/>
      <c r="O93" s="573"/>
      <c r="P93" s="574"/>
      <c r="Q93" s="572" t="str">
        <f>IF('Formular 3a_2'!S95&lt;1,"",'Formular 3a_2'!S95)</f>
        <v/>
      </c>
      <c r="R93" s="573"/>
      <c r="S93" s="573"/>
      <c r="T93" s="573"/>
      <c r="U93" s="573"/>
      <c r="V93" s="573"/>
      <c r="W93" s="363"/>
      <c r="X93" s="363"/>
      <c r="Y93" s="364"/>
      <c r="Z93" s="602" t="str">
        <f>IF('Formular 3a_2'!Z95&lt;1,"",'Formular 3a_2'!Z95)</f>
        <v/>
      </c>
      <c r="AA93" s="386"/>
    </row>
    <row r="94" spans="1:30" ht="10.199999999999999" customHeight="1">
      <c r="A94" s="475"/>
      <c r="B94" s="575"/>
      <c r="C94" s="576"/>
      <c r="D94" s="576"/>
      <c r="E94" s="576"/>
      <c r="F94" s="577"/>
      <c r="G94" s="575"/>
      <c r="H94" s="576"/>
      <c r="I94" s="576"/>
      <c r="J94" s="576"/>
      <c r="K94" s="577"/>
      <c r="L94" s="575"/>
      <c r="M94" s="576"/>
      <c r="N94" s="576"/>
      <c r="O94" s="576"/>
      <c r="P94" s="577"/>
      <c r="Q94" s="575"/>
      <c r="R94" s="576"/>
      <c r="S94" s="576"/>
      <c r="T94" s="576"/>
      <c r="U94" s="576"/>
      <c r="V94" s="576"/>
      <c r="W94" s="365"/>
      <c r="X94" s="365"/>
      <c r="Y94" s="366"/>
      <c r="Z94" s="603"/>
      <c r="AA94" s="386"/>
      <c r="AB94" s="240"/>
      <c r="AC94" s="240"/>
      <c r="AD94" s="19"/>
    </row>
    <row r="95" spans="1:30" ht="10.199999999999999" customHeight="1">
      <c r="A95" s="474">
        <v>80</v>
      </c>
      <c r="B95" s="572" t="str">
        <f>IF('Formular 3a_2'!B97&lt;1,"",'Formular 3a_2'!B97)</f>
        <v/>
      </c>
      <c r="C95" s="573"/>
      <c r="D95" s="573"/>
      <c r="E95" s="573"/>
      <c r="F95" s="574"/>
      <c r="G95" s="572" t="str">
        <f>IF('Formular 3a_2'!G97&lt;1,"",'Formular 3a_2'!G97)</f>
        <v/>
      </c>
      <c r="H95" s="573"/>
      <c r="I95" s="573"/>
      <c r="J95" s="573"/>
      <c r="K95" s="574"/>
      <c r="L95" s="578" t="str">
        <f>IF('Formular 3a_2'!O97&lt;1,"",'Formular 3a_2'!O97)</f>
        <v/>
      </c>
      <c r="M95" s="573"/>
      <c r="N95" s="573"/>
      <c r="O95" s="573"/>
      <c r="P95" s="574"/>
      <c r="Q95" s="572" t="str">
        <f>IF('Formular 3a_2'!S97&lt;1,"",'Formular 3a_2'!S97)</f>
        <v/>
      </c>
      <c r="R95" s="573"/>
      <c r="S95" s="573"/>
      <c r="T95" s="573"/>
      <c r="U95" s="573"/>
      <c r="V95" s="573"/>
      <c r="W95" s="363"/>
      <c r="X95" s="363"/>
      <c r="Y95" s="364"/>
      <c r="Z95" s="602" t="str">
        <f>IF('Formular 3a_2'!Z97&lt;1,"",'Formular 3a_2'!Z97)</f>
        <v/>
      </c>
      <c r="AA95" s="386"/>
    </row>
    <row r="96" spans="1:30" ht="10.199999999999999" customHeight="1">
      <c r="A96" s="475"/>
      <c r="B96" s="575"/>
      <c r="C96" s="576"/>
      <c r="D96" s="576"/>
      <c r="E96" s="576"/>
      <c r="F96" s="577"/>
      <c r="G96" s="575"/>
      <c r="H96" s="576"/>
      <c r="I96" s="576"/>
      <c r="J96" s="576"/>
      <c r="K96" s="577"/>
      <c r="L96" s="575"/>
      <c r="M96" s="576"/>
      <c r="N96" s="576"/>
      <c r="O96" s="576"/>
      <c r="P96" s="577"/>
      <c r="Q96" s="575"/>
      <c r="R96" s="576"/>
      <c r="S96" s="576"/>
      <c r="T96" s="576"/>
      <c r="U96" s="576"/>
      <c r="V96" s="576"/>
      <c r="W96" s="365"/>
      <c r="X96" s="365"/>
      <c r="Y96" s="366"/>
      <c r="Z96" s="603"/>
      <c r="AA96" s="386"/>
    </row>
    <row r="97" spans="2:30" ht="10.199999999999999" customHeight="1">
      <c r="AA97" s="386"/>
    </row>
    <row r="98" spans="2:30" ht="10.199999999999999" customHeight="1">
      <c r="B98" s="436" t="s">
        <v>462</v>
      </c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N98" s="555">
        <f>SUMPRODUCT(1*(LEN(B17:B95)&gt;0))+'Formular 3b_1'!N98</f>
        <v>0</v>
      </c>
      <c r="O98" s="556"/>
      <c r="AA98" s="386"/>
      <c r="AD98" s="15"/>
    </row>
    <row r="99" spans="2:30" ht="10.199999999999999" customHeight="1"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N99" s="557"/>
      <c r="O99" s="558"/>
      <c r="AA99" s="386"/>
    </row>
    <row r="100" spans="2:30" ht="10.199999999999999" customHeight="1">
      <c r="AA100" s="386"/>
    </row>
    <row r="101" spans="2:30" ht="10.199999999999999" customHeight="1">
      <c r="B101" s="436" t="s">
        <v>463</v>
      </c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N101" s="555">
        <f>COUNTIF(Z17:Z95,"w")+('Formular 3b_1'!N101)</f>
        <v>0</v>
      </c>
      <c r="O101" s="556"/>
      <c r="Q101" s="559" t="str">
        <f>IF(N101&lt;1,"",N101/N98)</f>
        <v/>
      </c>
      <c r="R101" s="560"/>
      <c r="AA101" s="386"/>
    </row>
    <row r="102" spans="2:30" ht="10.199999999999999" customHeight="1"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N102" s="557"/>
      <c r="O102" s="558"/>
      <c r="Q102" s="561"/>
      <c r="R102" s="562"/>
      <c r="AA102" s="386"/>
    </row>
    <row r="103" spans="2:30" ht="10.199999999999999" customHeight="1">
      <c r="AA103" s="386"/>
    </row>
    <row r="104" spans="2:30" ht="10.199999999999999" customHeight="1">
      <c r="B104" s="436" t="s">
        <v>464</v>
      </c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N104" s="555">
        <f>COUNTIF(Z17:Z95,"m")+('Formular 3b_1'!N104)</f>
        <v>0</v>
      </c>
      <c r="O104" s="556"/>
      <c r="Q104" s="559" t="str">
        <f>IF(N104&lt;1,"",N104/N98)</f>
        <v/>
      </c>
      <c r="R104" s="560"/>
      <c r="AA104" s="386"/>
    </row>
    <row r="105" spans="2:30" ht="10.199999999999999" customHeight="1">
      <c r="B105" s="436"/>
      <c r="C105" s="436"/>
      <c r="D105" s="436"/>
      <c r="E105" s="436"/>
      <c r="F105" s="436"/>
      <c r="G105" s="436"/>
      <c r="H105" s="436"/>
      <c r="I105" s="436"/>
      <c r="J105" s="436"/>
      <c r="K105" s="436"/>
      <c r="L105" s="436"/>
      <c r="N105" s="557"/>
      <c r="O105" s="558"/>
      <c r="Q105" s="561"/>
      <c r="R105" s="562"/>
      <c r="AA105" s="386"/>
    </row>
    <row r="106" spans="2:30" ht="10.199999999999999" customHeight="1">
      <c r="AA106" s="386"/>
    </row>
    <row r="107" spans="2:30" ht="10.199999999999999" customHeight="1">
      <c r="B107" s="427" t="s">
        <v>36</v>
      </c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240"/>
      <c r="S107" s="446" t="e">
        <f>IF(Dienststellendaten!G45&lt;1,"",Dienststellendaten!G45)</f>
        <v>#VALUE!</v>
      </c>
      <c r="T107" s="611"/>
      <c r="U107" s="611"/>
      <c r="V107" s="427" t="s">
        <v>37</v>
      </c>
      <c r="W107" s="436"/>
      <c r="X107" s="436"/>
      <c r="Y107" s="436"/>
      <c r="Z107" s="436"/>
      <c r="AA107" s="386"/>
    </row>
    <row r="108" spans="2:30" ht="10.199999999999999" customHeight="1">
      <c r="B108" s="436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240"/>
      <c r="S108" s="612"/>
      <c r="T108" s="612"/>
      <c r="U108" s="612"/>
      <c r="V108" s="436"/>
      <c r="W108" s="436"/>
      <c r="X108" s="436"/>
      <c r="Y108" s="436"/>
      <c r="Z108" s="436"/>
      <c r="AA108" s="386"/>
    </row>
    <row r="109" spans="2:30" ht="10.199999999999999" customHeight="1">
      <c r="B109" s="427" t="s">
        <v>38</v>
      </c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AA109" s="386"/>
    </row>
    <row r="110" spans="2:30" ht="10.199999999999999" customHeight="1"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AA110" s="386"/>
    </row>
    <row r="111" spans="2:30" ht="10.199999999999999" customHeight="1">
      <c r="AA111" s="386"/>
    </row>
    <row r="112" spans="2:30" ht="9.6" customHeight="1">
      <c r="B112" s="240"/>
      <c r="C112" s="240"/>
      <c r="D112" s="240"/>
      <c r="E112" s="240"/>
      <c r="F112" s="240"/>
      <c r="G112" s="240"/>
      <c r="J112" s="240"/>
      <c r="K112" s="240"/>
      <c r="L112" s="240"/>
      <c r="M112" s="240"/>
      <c r="N112" s="240"/>
      <c r="O112" s="240"/>
      <c r="R112" s="240"/>
      <c r="S112" s="240"/>
      <c r="T112" s="240"/>
      <c r="U112" s="240"/>
      <c r="V112" s="240"/>
      <c r="W112" s="240"/>
      <c r="AA112" s="386"/>
    </row>
    <row r="113" spans="2:27" ht="10.199999999999999" customHeight="1">
      <c r="B113" s="398"/>
      <c r="C113" s="398"/>
      <c r="D113" s="398"/>
      <c r="E113" s="398"/>
      <c r="F113" s="398"/>
      <c r="G113" s="398"/>
      <c r="J113" s="398"/>
      <c r="K113" s="398"/>
      <c r="L113" s="398"/>
      <c r="M113" s="398"/>
      <c r="N113" s="398"/>
      <c r="O113" s="398"/>
      <c r="R113" s="398"/>
      <c r="S113" s="398"/>
      <c r="T113" s="398"/>
      <c r="U113" s="398"/>
      <c r="V113" s="398"/>
      <c r="W113" s="398"/>
      <c r="AA113" s="386"/>
    </row>
    <row r="114" spans="2:27" ht="10.199999999999999" customHeight="1">
      <c r="AA114" s="386"/>
    </row>
    <row r="115" spans="2:27" ht="12.6" customHeight="1">
      <c r="B115" s="291" t="s">
        <v>0</v>
      </c>
      <c r="C115" s="291"/>
      <c r="D115" s="291"/>
      <c r="E115" s="291"/>
      <c r="F115" s="291"/>
      <c r="G115" s="291"/>
      <c r="J115" s="291" t="s">
        <v>370</v>
      </c>
      <c r="K115" s="291"/>
      <c r="L115" s="291"/>
      <c r="M115" s="291"/>
      <c r="N115" s="291"/>
      <c r="O115" s="291"/>
      <c r="R115" s="291" t="s">
        <v>370</v>
      </c>
      <c r="S115" s="291"/>
      <c r="T115" s="291"/>
      <c r="U115" s="291"/>
      <c r="V115" s="291"/>
      <c r="W115" s="291"/>
      <c r="AA115" s="386"/>
    </row>
    <row r="116" spans="2:27" ht="10.199999999999999" customHeight="1" thickBot="1">
      <c r="AA116" s="386"/>
    </row>
    <row r="117" spans="2:27" ht="10.199999999999999" customHeight="1">
      <c r="B117" s="599" t="s">
        <v>1</v>
      </c>
      <c r="C117" s="600"/>
      <c r="D117" s="600"/>
      <c r="E117" s="600"/>
      <c r="F117" s="600"/>
      <c r="G117" s="600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386"/>
    </row>
    <row r="118" spans="2:27" ht="10.199999999999999" customHeight="1">
      <c r="B118" s="581"/>
      <c r="C118" s="318"/>
      <c r="D118" s="318"/>
      <c r="E118" s="318"/>
      <c r="F118" s="318"/>
      <c r="G118" s="318"/>
      <c r="H118" s="22"/>
      <c r="I118" s="22"/>
      <c r="Z118" s="4"/>
      <c r="AA118" s="386"/>
    </row>
    <row r="119" spans="2:27" ht="10.199999999999999" customHeight="1">
      <c r="B119" s="581" t="s">
        <v>32</v>
      </c>
      <c r="C119" s="318"/>
      <c r="D119" s="318"/>
      <c r="F119" s="607" t="str">
        <f>('Formular 3b_1'!F119)</f>
        <v/>
      </c>
      <c r="G119" s="607"/>
      <c r="H119" s="609"/>
      <c r="I119" s="318" t="s">
        <v>34</v>
      </c>
      <c r="J119" s="318"/>
      <c r="K119" s="318"/>
      <c r="L119" s="318"/>
      <c r="M119" s="318"/>
      <c r="N119" s="318"/>
      <c r="O119" s="318"/>
      <c r="R119" s="318" t="s">
        <v>2</v>
      </c>
      <c r="S119" s="318"/>
      <c r="T119" s="318"/>
      <c r="U119" s="607" t="str">
        <f>IF('Formular 3b_1'!U119&lt;1,"",'Formular 3b_1'!U119)</f>
        <v/>
      </c>
      <c r="V119" s="607"/>
      <c r="W119" s="593"/>
      <c r="Z119" s="4"/>
      <c r="AA119" s="386"/>
    </row>
    <row r="120" spans="2:27" ht="10.199999999999999" customHeight="1">
      <c r="B120" s="581"/>
      <c r="C120" s="318"/>
      <c r="D120" s="318"/>
      <c r="F120" s="608"/>
      <c r="G120" s="608"/>
      <c r="H120" s="610"/>
      <c r="I120" s="318"/>
      <c r="J120" s="318"/>
      <c r="K120" s="318"/>
      <c r="L120" s="318"/>
      <c r="M120" s="318"/>
      <c r="N120" s="318"/>
      <c r="O120" s="318"/>
      <c r="R120" s="318"/>
      <c r="S120" s="318"/>
      <c r="T120" s="318"/>
      <c r="U120" s="608"/>
      <c r="V120" s="608"/>
      <c r="W120" s="595"/>
      <c r="Z120" s="4"/>
      <c r="AA120" s="386"/>
    </row>
    <row r="121" spans="2:27" ht="10.199999999999999" customHeight="1">
      <c r="B121" s="24"/>
      <c r="C121" s="21"/>
      <c r="D121" s="21"/>
      <c r="E121" s="21"/>
      <c r="F121" s="18"/>
      <c r="G121" s="18"/>
      <c r="H121" s="18"/>
      <c r="Z121" s="4"/>
      <c r="AA121" s="386"/>
    </row>
    <row r="122" spans="2:27" ht="10.199999999999999" customHeight="1">
      <c r="B122" s="581" t="s">
        <v>33</v>
      </c>
      <c r="C122" s="318"/>
      <c r="D122" s="318"/>
      <c r="F122" s="607" t="str">
        <f>('Formular 3b_1'!F122)</f>
        <v/>
      </c>
      <c r="G122" s="607"/>
      <c r="H122" s="593"/>
      <c r="Q122" s="318" t="s">
        <v>35</v>
      </c>
      <c r="R122" s="318"/>
      <c r="S122" s="318"/>
      <c r="T122" s="318"/>
      <c r="U122" s="607" t="str">
        <f>IF('Formular 3b_1'!U122&lt;1,"",'Formular 3b_1'!U122)</f>
        <v/>
      </c>
      <c r="V122" s="607"/>
      <c r="W122" s="593"/>
      <c r="Z122" s="4"/>
      <c r="AA122" s="386"/>
    </row>
    <row r="123" spans="2:27" ht="10.199999999999999" customHeight="1">
      <c r="B123" s="581"/>
      <c r="C123" s="318"/>
      <c r="D123" s="318"/>
      <c r="E123" s="21"/>
      <c r="F123" s="608"/>
      <c r="G123" s="608"/>
      <c r="H123" s="595"/>
      <c r="Q123" s="318"/>
      <c r="R123" s="318"/>
      <c r="S123" s="318"/>
      <c r="T123" s="318"/>
      <c r="U123" s="608"/>
      <c r="V123" s="608"/>
      <c r="W123" s="595"/>
      <c r="Z123" s="4"/>
      <c r="AA123" s="386"/>
    </row>
    <row r="124" spans="2:27" ht="10.199999999999999" customHeight="1" thickBot="1">
      <c r="B124" s="25"/>
      <c r="C124" s="26"/>
      <c r="D124" s="26"/>
      <c r="E124" s="26"/>
      <c r="F124" s="27"/>
      <c r="G124" s="27"/>
      <c r="H124" s="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6"/>
      <c r="AA124" s="386"/>
    </row>
    <row r="125" spans="2:27" ht="10.199999999999999" customHeight="1">
      <c r="B125" s="417" t="s">
        <v>7</v>
      </c>
      <c r="C125" s="417"/>
      <c r="D125" s="417"/>
      <c r="E125" s="417"/>
      <c r="F125" s="417"/>
      <c r="G125" s="417"/>
      <c r="H125" s="417"/>
      <c r="I125" s="417"/>
      <c r="J125" s="417"/>
      <c r="K125" s="417"/>
      <c r="AA125" s="386"/>
    </row>
    <row r="126" spans="2:27" ht="10.199999999999999" customHeight="1"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AA126" s="386"/>
    </row>
    <row r="127" spans="2:27" ht="10.199999999999999" customHeight="1">
      <c r="B127" s="417" t="s">
        <v>8</v>
      </c>
      <c r="C127" s="417"/>
      <c r="D127" s="417"/>
      <c r="E127" s="417"/>
      <c r="F127" s="417"/>
      <c r="G127" s="417"/>
      <c r="H127" s="417"/>
      <c r="I127" s="417"/>
      <c r="J127" s="417"/>
      <c r="K127" s="417"/>
      <c r="L127" s="240"/>
      <c r="M127" s="240"/>
      <c r="N127" s="240"/>
      <c r="AA127" s="386"/>
    </row>
    <row r="128" spans="2:27" ht="10.199999999999999" customHeight="1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AA128" s="386"/>
    </row>
    <row r="129" spans="27:27" ht="10.199999999999999" customHeight="1">
      <c r="AA129" s="386"/>
    </row>
    <row r="130" spans="27:27" ht="10.199999999999999" customHeight="1">
      <c r="AA130" s="386"/>
    </row>
    <row r="131" spans="27:27" ht="10.199999999999999" customHeight="1"/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  <row r="143" spans="27:27" ht="10.199999999999999" customHeight="1"/>
    <row r="144" spans="27:27" ht="10.199999999999999" customHeight="1"/>
    <row r="145" ht="10.199999999999999" customHeight="1"/>
  </sheetData>
  <sheetProtection algorithmName="SHA-512" hashValue="1c6wj+d4crD7ihAJsOqSPrMFDuS2j4IH1aLxwLGaMg44wGRiljp5kNvwazpeFB5cqAWqcgwCQg7+Q0FNeYAVwg==" saltValue="kT/FBy/rWQmn8X9PCcOzCA==" spinCount="100000" sheet="1" objects="1" scenarios="1" selectLockedCells="1"/>
  <mergeCells count="292">
    <mergeCell ref="Q71:Y72"/>
    <mergeCell ref="Q73:Y74"/>
    <mergeCell ref="Q75:Y76"/>
    <mergeCell ref="Q77:Y78"/>
    <mergeCell ref="Q79:Y80"/>
    <mergeCell ref="Q81:Y82"/>
    <mergeCell ref="Q83:Y84"/>
    <mergeCell ref="Q85:Y86"/>
    <mergeCell ref="Q87:Y88"/>
    <mergeCell ref="B127:N128"/>
    <mergeCell ref="A95:A96"/>
    <mergeCell ref="B95:F96"/>
    <mergeCell ref="G95:K96"/>
    <mergeCell ref="L95:P96"/>
    <mergeCell ref="Z95:Z96"/>
    <mergeCell ref="A91:A92"/>
    <mergeCell ref="B91:F92"/>
    <mergeCell ref="G91:K92"/>
    <mergeCell ref="L91:P92"/>
    <mergeCell ref="Z91:Z92"/>
    <mergeCell ref="A93:A94"/>
    <mergeCell ref="B93:F94"/>
    <mergeCell ref="G93:K94"/>
    <mergeCell ref="L93:P94"/>
    <mergeCell ref="Z93:Z94"/>
    <mergeCell ref="B117:G118"/>
    <mergeCell ref="Q91:Y92"/>
    <mergeCell ref="Q93:Y94"/>
    <mergeCell ref="Q95:Y96"/>
    <mergeCell ref="A87:A88"/>
    <mergeCell ref="B87:F88"/>
    <mergeCell ref="G87:K88"/>
    <mergeCell ref="L87:P88"/>
    <mergeCell ref="Z87:Z88"/>
    <mergeCell ref="A89:A90"/>
    <mergeCell ref="B89:F90"/>
    <mergeCell ref="G89:K90"/>
    <mergeCell ref="L89:P90"/>
    <mergeCell ref="Z89:Z90"/>
    <mergeCell ref="Q89:Y90"/>
    <mergeCell ref="AB74:AC74"/>
    <mergeCell ref="V107:Z108"/>
    <mergeCell ref="B109:M110"/>
    <mergeCell ref="B112:G113"/>
    <mergeCell ref="J112:O113"/>
    <mergeCell ref="R112:W113"/>
    <mergeCell ref="B98:L99"/>
    <mergeCell ref="N98:O99"/>
    <mergeCell ref="B101:L102"/>
    <mergeCell ref="N101:O102"/>
    <mergeCell ref="Q101:R102"/>
    <mergeCell ref="B104:L105"/>
    <mergeCell ref="N104:O105"/>
    <mergeCell ref="Q104:R105"/>
    <mergeCell ref="S107:U108"/>
    <mergeCell ref="B107:R108"/>
    <mergeCell ref="G73:K74"/>
    <mergeCell ref="L73:P74"/>
    <mergeCell ref="Z73:Z74"/>
    <mergeCell ref="AB94:AC94"/>
    <mergeCell ref="B79:F80"/>
    <mergeCell ref="G79:K80"/>
    <mergeCell ref="L79:P80"/>
    <mergeCell ref="Z79:Z80"/>
    <mergeCell ref="B8:Z9"/>
    <mergeCell ref="B10:Z11"/>
    <mergeCell ref="B2:C3"/>
    <mergeCell ref="B119:D120"/>
    <mergeCell ref="I119:O120"/>
    <mergeCell ref="R119:T120"/>
    <mergeCell ref="B125:K126"/>
    <mergeCell ref="U119:W120"/>
    <mergeCell ref="U122:W123"/>
    <mergeCell ref="F119:H120"/>
    <mergeCell ref="F122:H123"/>
    <mergeCell ref="Z23:Z24"/>
    <mergeCell ref="Z27:Z28"/>
    <mergeCell ref="Z25:Z26"/>
    <mergeCell ref="Z21:Z22"/>
    <mergeCell ref="Z14:Z16"/>
    <mergeCell ref="Z17:Z18"/>
    <mergeCell ref="E2:G3"/>
    <mergeCell ref="I2:S3"/>
    <mergeCell ref="V2:Y3"/>
    <mergeCell ref="E4:G4"/>
    <mergeCell ref="I4:S4"/>
    <mergeCell ref="V4:Y5"/>
    <mergeCell ref="B73:F74"/>
    <mergeCell ref="A63:A64"/>
    <mergeCell ref="B63:F64"/>
    <mergeCell ref="G63:K64"/>
    <mergeCell ref="L63:P64"/>
    <mergeCell ref="Z63:Z64"/>
    <mergeCell ref="A61:A62"/>
    <mergeCell ref="B61:F62"/>
    <mergeCell ref="G61:K62"/>
    <mergeCell ref="L61:P62"/>
    <mergeCell ref="Z61:Z62"/>
    <mergeCell ref="Q61:Y62"/>
    <mergeCell ref="Q63:Y64"/>
    <mergeCell ref="A59:A60"/>
    <mergeCell ref="B59:F60"/>
    <mergeCell ref="G59:K60"/>
    <mergeCell ref="L59:P60"/>
    <mergeCell ref="Z59:Z60"/>
    <mergeCell ref="A57:A58"/>
    <mergeCell ref="B57:F58"/>
    <mergeCell ref="G57:K58"/>
    <mergeCell ref="L57:P58"/>
    <mergeCell ref="Z57:Z58"/>
    <mergeCell ref="Q57:Y58"/>
    <mergeCell ref="Q59:Y60"/>
    <mergeCell ref="A55:A56"/>
    <mergeCell ref="B55:F56"/>
    <mergeCell ref="G55:K56"/>
    <mergeCell ref="L55:P56"/>
    <mergeCell ref="Z55:Z56"/>
    <mergeCell ref="A53:A54"/>
    <mergeCell ref="B53:F54"/>
    <mergeCell ref="G53:K54"/>
    <mergeCell ref="L53:P54"/>
    <mergeCell ref="Z53:Z54"/>
    <mergeCell ref="Q53:Y54"/>
    <mergeCell ref="Q55:Y56"/>
    <mergeCell ref="A51:A52"/>
    <mergeCell ref="B51:F52"/>
    <mergeCell ref="G51:K52"/>
    <mergeCell ref="L51:P52"/>
    <mergeCell ref="Z51:Z52"/>
    <mergeCell ref="A49:A50"/>
    <mergeCell ref="B49:F50"/>
    <mergeCell ref="G49:K50"/>
    <mergeCell ref="L49:P50"/>
    <mergeCell ref="Z49:Z50"/>
    <mergeCell ref="Q49:Y50"/>
    <mergeCell ref="Q51:Y52"/>
    <mergeCell ref="A47:A48"/>
    <mergeCell ref="B47:F48"/>
    <mergeCell ref="G47:K48"/>
    <mergeCell ref="L47:P48"/>
    <mergeCell ref="Z47:Z48"/>
    <mergeCell ref="A45:A46"/>
    <mergeCell ref="B45:F46"/>
    <mergeCell ref="G45:K46"/>
    <mergeCell ref="L45:P46"/>
    <mergeCell ref="Z45:Z46"/>
    <mergeCell ref="Q45:Y46"/>
    <mergeCell ref="Q47:Y48"/>
    <mergeCell ref="A43:A44"/>
    <mergeCell ref="B43:F44"/>
    <mergeCell ref="G43:K44"/>
    <mergeCell ref="L43:P44"/>
    <mergeCell ref="Z43:Z44"/>
    <mergeCell ref="A41:A42"/>
    <mergeCell ref="B41:F42"/>
    <mergeCell ref="G41:K42"/>
    <mergeCell ref="L41:P42"/>
    <mergeCell ref="Z41:Z42"/>
    <mergeCell ref="Q41:Y42"/>
    <mergeCell ref="Q43:Y44"/>
    <mergeCell ref="A39:A40"/>
    <mergeCell ref="B39:F40"/>
    <mergeCell ref="G39:K40"/>
    <mergeCell ref="L39:P40"/>
    <mergeCell ref="Z39:Z40"/>
    <mergeCell ref="A37:A38"/>
    <mergeCell ref="B37:F38"/>
    <mergeCell ref="G37:K38"/>
    <mergeCell ref="L37:P38"/>
    <mergeCell ref="Z37:Z38"/>
    <mergeCell ref="Q37:Y38"/>
    <mergeCell ref="Q39:Y40"/>
    <mergeCell ref="A35:A36"/>
    <mergeCell ref="B35:F36"/>
    <mergeCell ref="G35:K36"/>
    <mergeCell ref="L35:P36"/>
    <mergeCell ref="Z35:Z36"/>
    <mergeCell ref="A33:A34"/>
    <mergeCell ref="B33:F34"/>
    <mergeCell ref="G33:K34"/>
    <mergeCell ref="L33:P34"/>
    <mergeCell ref="Z33:Z34"/>
    <mergeCell ref="Q33:Y34"/>
    <mergeCell ref="Q35:Y36"/>
    <mergeCell ref="A31:A32"/>
    <mergeCell ref="B31:F32"/>
    <mergeCell ref="G31:K32"/>
    <mergeCell ref="L31:P32"/>
    <mergeCell ref="Z31:Z32"/>
    <mergeCell ref="A29:A30"/>
    <mergeCell ref="B29:F30"/>
    <mergeCell ref="G29:K30"/>
    <mergeCell ref="L29:P30"/>
    <mergeCell ref="Z29:Z30"/>
    <mergeCell ref="Q29:Y30"/>
    <mergeCell ref="Q31:Y32"/>
    <mergeCell ref="A27:A28"/>
    <mergeCell ref="B27:F28"/>
    <mergeCell ref="G27:K28"/>
    <mergeCell ref="L27:P28"/>
    <mergeCell ref="A25:A26"/>
    <mergeCell ref="B25:F26"/>
    <mergeCell ref="G25:K26"/>
    <mergeCell ref="L25:P26"/>
    <mergeCell ref="Q25:Y26"/>
    <mergeCell ref="Q27:Y28"/>
    <mergeCell ref="Z19:Z20"/>
    <mergeCell ref="A17:A18"/>
    <mergeCell ref="B17:F18"/>
    <mergeCell ref="G17:K18"/>
    <mergeCell ref="L17:P18"/>
    <mergeCell ref="A21:A22"/>
    <mergeCell ref="B21:F22"/>
    <mergeCell ref="G21:K22"/>
    <mergeCell ref="L21:P22"/>
    <mergeCell ref="Q17:Y18"/>
    <mergeCell ref="Q19:Y20"/>
    <mergeCell ref="Q21:Y22"/>
    <mergeCell ref="A14:A16"/>
    <mergeCell ref="B14:F16"/>
    <mergeCell ref="G14:K16"/>
    <mergeCell ref="L14:P16"/>
    <mergeCell ref="A23:A24"/>
    <mergeCell ref="B23:F24"/>
    <mergeCell ref="G23:K24"/>
    <mergeCell ref="L23:P24"/>
    <mergeCell ref="A19:A20"/>
    <mergeCell ref="B19:F20"/>
    <mergeCell ref="G19:K20"/>
    <mergeCell ref="L19:P20"/>
    <mergeCell ref="L67:P68"/>
    <mergeCell ref="Z67:Z68"/>
    <mergeCell ref="A69:A70"/>
    <mergeCell ref="B69:F70"/>
    <mergeCell ref="G69:K70"/>
    <mergeCell ref="L69:P70"/>
    <mergeCell ref="Z69:Z70"/>
    <mergeCell ref="A65:A66"/>
    <mergeCell ref="B65:F66"/>
    <mergeCell ref="G65:K66"/>
    <mergeCell ref="L65:P66"/>
    <mergeCell ref="Q65:Y66"/>
    <mergeCell ref="Q67:Y68"/>
    <mergeCell ref="Q69:Y70"/>
    <mergeCell ref="B6:T7"/>
    <mergeCell ref="V6:Y7"/>
    <mergeCell ref="A77:A78"/>
    <mergeCell ref="B77:F78"/>
    <mergeCell ref="G77:K78"/>
    <mergeCell ref="L77:P78"/>
    <mergeCell ref="Z77:Z78"/>
    <mergeCell ref="A75:A76"/>
    <mergeCell ref="B75:F76"/>
    <mergeCell ref="G75:K76"/>
    <mergeCell ref="L75:P76"/>
    <mergeCell ref="Z75:Z76"/>
    <mergeCell ref="A71:A72"/>
    <mergeCell ref="B71:F72"/>
    <mergeCell ref="G71:K72"/>
    <mergeCell ref="L71:P72"/>
    <mergeCell ref="Z71:Z72"/>
    <mergeCell ref="A73:A74"/>
    <mergeCell ref="Q14:Y16"/>
    <mergeCell ref="Q23:Y24"/>
    <mergeCell ref="Z65:Z66"/>
    <mergeCell ref="A67:A68"/>
    <mergeCell ref="B67:F68"/>
    <mergeCell ref="G67:K68"/>
    <mergeCell ref="AB84:AC84"/>
    <mergeCell ref="A85:A86"/>
    <mergeCell ref="B85:F86"/>
    <mergeCell ref="G85:K86"/>
    <mergeCell ref="L85:P86"/>
    <mergeCell ref="Z85:Z86"/>
    <mergeCell ref="AA1:AA130"/>
    <mergeCell ref="B122:D123"/>
    <mergeCell ref="Q122:T123"/>
    <mergeCell ref="B115:G115"/>
    <mergeCell ref="J115:O115"/>
    <mergeCell ref="R115:W115"/>
    <mergeCell ref="B4:D4"/>
    <mergeCell ref="A79:A80"/>
    <mergeCell ref="A81:A82"/>
    <mergeCell ref="B81:F82"/>
    <mergeCell ref="G81:K82"/>
    <mergeCell ref="L81:P82"/>
    <mergeCell ref="Z81:Z82"/>
    <mergeCell ref="A83:A84"/>
    <mergeCell ref="B83:F84"/>
    <mergeCell ref="G83:K84"/>
    <mergeCell ref="L83:P84"/>
    <mergeCell ref="Z83:Z84"/>
  </mergeCells>
  <pageMargins left="0.7" right="0.7" top="0.78740157499999996" bottom="0.78740157499999996" header="0.3" footer="0.3"/>
  <pageSetup paperSize="9" scale="5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8">
    <tabColor theme="3" tint="0.39997558519241921"/>
  </sheetPr>
  <dimension ref="A1:AD145"/>
  <sheetViews>
    <sheetView showGridLines="0" topLeftCell="A70" zoomScaleNormal="100" workbookViewId="0">
      <selection activeCell="Q160" sqref="Q160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66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394" t="s">
        <v>398</v>
      </c>
      <c r="W4" s="394"/>
      <c r="X4" s="394"/>
      <c r="Y4" s="394"/>
      <c r="AA4" s="386"/>
    </row>
    <row r="5" spans="1:27" ht="10.199999999999999" customHeight="1">
      <c r="V5" s="394"/>
      <c r="W5" s="394"/>
      <c r="X5" s="394"/>
      <c r="Y5" s="394"/>
      <c r="AA5" s="386"/>
    </row>
    <row r="6" spans="1:27" ht="10.199999999999999" customHeight="1">
      <c r="B6" s="604" t="s">
        <v>346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182"/>
      <c r="V6" s="598" t="s">
        <v>154</v>
      </c>
      <c r="W6" s="598"/>
      <c r="X6" s="598"/>
      <c r="Y6" s="598"/>
      <c r="Z6" s="182"/>
      <c r="AA6" s="386"/>
    </row>
    <row r="7" spans="1:27" ht="10.199999999999999" customHeight="1"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182"/>
      <c r="V7" s="598"/>
      <c r="W7" s="598"/>
      <c r="X7" s="598"/>
      <c r="Y7" s="598"/>
      <c r="Z7" s="182"/>
      <c r="AA7" s="386"/>
    </row>
    <row r="8" spans="1:27" ht="10.199999999999999" customHeight="1">
      <c r="B8" s="606" t="s">
        <v>376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386"/>
    </row>
    <row r="9" spans="1:27" ht="10.199999999999999" customHeight="1">
      <c r="B9" s="606"/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386"/>
    </row>
    <row r="10" spans="1:27" ht="10.199999999999999" customHeight="1">
      <c r="B10" s="380" t="s">
        <v>434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6"/>
    </row>
    <row r="11" spans="1:27" ht="10.199999999999999" customHeight="1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6"/>
    </row>
    <row r="12" spans="1:27" ht="10.199999999999999" customHeight="1">
      <c r="AA12" s="386"/>
    </row>
    <row r="13" spans="1:27" ht="10.199999999999999" customHeight="1">
      <c r="AA13" s="386"/>
    </row>
    <row r="14" spans="1:27" ht="10.199999999999999" customHeight="1">
      <c r="A14" s="493" t="s">
        <v>21</v>
      </c>
      <c r="B14" s="496" t="s">
        <v>28</v>
      </c>
      <c r="C14" s="497"/>
      <c r="D14" s="497"/>
      <c r="E14" s="497"/>
      <c r="F14" s="498"/>
      <c r="G14" s="496" t="s">
        <v>29</v>
      </c>
      <c r="H14" s="497"/>
      <c r="I14" s="497"/>
      <c r="J14" s="497"/>
      <c r="K14" s="498"/>
      <c r="L14" s="505" t="s">
        <v>40</v>
      </c>
      <c r="M14" s="506"/>
      <c r="N14" s="506"/>
      <c r="O14" s="506"/>
      <c r="P14" s="507"/>
      <c r="Q14" s="514" t="s">
        <v>22</v>
      </c>
      <c r="R14" s="375"/>
      <c r="S14" s="375"/>
      <c r="T14" s="375"/>
      <c r="U14" s="375"/>
      <c r="V14" s="375"/>
      <c r="W14" s="375"/>
      <c r="X14" s="375"/>
      <c r="Y14" s="376"/>
      <c r="Z14" s="493" t="s">
        <v>23</v>
      </c>
      <c r="AA14" s="386"/>
    </row>
    <row r="15" spans="1:27" ht="10.199999999999999" customHeight="1">
      <c r="A15" s="494"/>
      <c r="B15" s="499"/>
      <c r="C15" s="500"/>
      <c r="D15" s="500"/>
      <c r="E15" s="500"/>
      <c r="F15" s="501"/>
      <c r="G15" s="499"/>
      <c r="H15" s="500"/>
      <c r="I15" s="500"/>
      <c r="J15" s="500"/>
      <c r="K15" s="501"/>
      <c r="L15" s="508"/>
      <c r="M15" s="509"/>
      <c r="N15" s="509"/>
      <c r="O15" s="509"/>
      <c r="P15" s="510"/>
      <c r="Q15" s="515"/>
      <c r="R15" s="338"/>
      <c r="S15" s="338"/>
      <c r="T15" s="338"/>
      <c r="U15" s="338"/>
      <c r="V15" s="338"/>
      <c r="W15" s="338"/>
      <c r="X15" s="338"/>
      <c r="Y15" s="516"/>
      <c r="Z15" s="494"/>
      <c r="AA15" s="386"/>
    </row>
    <row r="16" spans="1:27" ht="10.199999999999999" customHeight="1">
      <c r="A16" s="495"/>
      <c r="B16" s="502"/>
      <c r="C16" s="503"/>
      <c r="D16" s="503"/>
      <c r="E16" s="503"/>
      <c r="F16" s="504"/>
      <c r="G16" s="502"/>
      <c r="H16" s="503"/>
      <c r="I16" s="503"/>
      <c r="J16" s="503"/>
      <c r="K16" s="504"/>
      <c r="L16" s="511"/>
      <c r="M16" s="512"/>
      <c r="N16" s="512"/>
      <c r="O16" s="512"/>
      <c r="P16" s="513"/>
      <c r="Q16" s="377"/>
      <c r="R16" s="378"/>
      <c r="S16" s="378"/>
      <c r="T16" s="378"/>
      <c r="U16" s="378"/>
      <c r="V16" s="378"/>
      <c r="W16" s="378"/>
      <c r="X16" s="378"/>
      <c r="Y16" s="379"/>
      <c r="Z16" s="563"/>
      <c r="AA16" s="386"/>
    </row>
    <row r="17" spans="1:29" ht="10.199999999999999" customHeight="1">
      <c r="A17" s="474">
        <v>81</v>
      </c>
      <c r="B17" s="572" t="str">
        <f>IF('Formular 3a_3'!B19&lt;1,"",'Formular 3a_3'!B19)</f>
        <v/>
      </c>
      <c r="C17" s="573"/>
      <c r="D17" s="573"/>
      <c r="E17" s="573"/>
      <c r="F17" s="574"/>
      <c r="G17" s="572" t="str">
        <f>IF('Formular 3a_3'!G19&lt;1,"",'Formular 3a_3'!G19)</f>
        <v/>
      </c>
      <c r="H17" s="573"/>
      <c r="I17" s="573"/>
      <c r="J17" s="573"/>
      <c r="K17" s="574"/>
      <c r="L17" s="578" t="str">
        <f>IF('Formular 3a_3'!O19&lt;1,"",'Formular 3a_3'!O19)</f>
        <v/>
      </c>
      <c r="M17" s="573"/>
      <c r="N17" s="573"/>
      <c r="O17" s="573"/>
      <c r="P17" s="574"/>
      <c r="Q17" s="572" t="str">
        <f>IF('Formular 3a_3'!S19&lt;1,"",'Formular 3a_3'!S19)</f>
        <v/>
      </c>
      <c r="R17" s="573"/>
      <c r="S17" s="573"/>
      <c r="T17" s="573"/>
      <c r="U17" s="573"/>
      <c r="V17" s="573"/>
      <c r="W17" s="363"/>
      <c r="X17" s="363"/>
      <c r="Y17" s="364"/>
      <c r="Z17" s="602" t="str">
        <f>IF('Formular 3a_3'!Z19&lt;1,"",'Formular 3a_3'!Z19)</f>
        <v/>
      </c>
      <c r="AA17" s="386"/>
    </row>
    <row r="18" spans="1:29" ht="10.199999999999999" customHeight="1">
      <c r="A18" s="475"/>
      <c r="B18" s="575"/>
      <c r="C18" s="576"/>
      <c r="D18" s="576"/>
      <c r="E18" s="576"/>
      <c r="F18" s="577"/>
      <c r="G18" s="575"/>
      <c r="H18" s="576"/>
      <c r="I18" s="576"/>
      <c r="J18" s="576"/>
      <c r="K18" s="577"/>
      <c r="L18" s="575"/>
      <c r="M18" s="576"/>
      <c r="N18" s="576"/>
      <c r="O18" s="576"/>
      <c r="P18" s="577"/>
      <c r="Q18" s="575"/>
      <c r="R18" s="576"/>
      <c r="S18" s="576"/>
      <c r="T18" s="576"/>
      <c r="U18" s="576"/>
      <c r="V18" s="576"/>
      <c r="W18" s="365"/>
      <c r="X18" s="365"/>
      <c r="Y18" s="366"/>
      <c r="Z18" s="603"/>
      <c r="AA18" s="386"/>
    </row>
    <row r="19" spans="1:29" ht="10.199999999999999" customHeight="1">
      <c r="A19" s="474">
        <v>82</v>
      </c>
      <c r="B19" s="572" t="str">
        <f>IF('Formular 3a_3'!B21&lt;1,"",'Formular 3a_3'!B21)</f>
        <v/>
      </c>
      <c r="C19" s="573"/>
      <c r="D19" s="573"/>
      <c r="E19" s="573"/>
      <c r="F19" s="574"/>
      <c r="G19" s="572" t="str">
        <f>IF('Formular 3a_3'!G21&lt;1,"",'Formular 3a_3'!G21)</f>
        <v/>
      </c>
      <c r="H19" s="573"/>
      <c r="I19" s="573"/>
      <c r="J19" s="573"/>
      <c r="K19" s="574"/>
      <c r="L19" s="578" t="str">
        <f>IF('Formular 3a_3'!O21&lt;1,"",'Formular 3a_3'!O21)</f>
        <v/>
      </c>
      <c r="M19" s="573"/>
      <c r="N19" s="573"/>
      <c r="O19" s="573"/>
      <c r="P19" s="574"/>
      <c r="Q19" s="572" t="str">
        <f>IF('Formular 3a_3'!S21&lt;1,"",'Formular 3a_3'!S21)</f>
        <v/>
      </c>
      <c r="R19" s="573"/>
      <c r="S19" s="573"/>
      <c r="T19" s="573"/>
      <c r="U19" s="573"/>
      <c r="V19" s="573"/>
      <c r="W19" s="363"/>
      <c r="X19" s="363"/>
      <c r="Y19" s="364"/>
      <c r="Z19" s="602" t="str">
        <f>IF('Formular 3a_3'!Z21&lt;1,"",'Formular 3a_3'!Z21)</f>
        <v/>
      </c>
      <c r="AA19" s="386"/>
    </row>
    <row r="20" spans="1:29" ht="10.199999999999999" customHeight="1">
      <c r="A20" s="475"/>
      <c r="B20" s="575"/>
      <c r="C20" s="576"/>
      <c r="D20" s="576"/>
      <c r="E20" s="576"/>
      <c r="F20" s="577"/>
      <c r="G20" s="575"/>
      <c r="H20" s="576"/>
      <c r="I20" s="576"/>
      <c r="J20" s="576"/>
      <c r="K20" s="577"/>
      <c r="L20" s="575"/>
      <c r="M20" s="576"/>
      <c r="N20" s="576"/>
      <c r="O20" s="576"/>
      <c r="P20" s="577"/>
      <c r="Q20" s="575"/>
      <c r="R20" s="576"/>
      <c r="S20" s="576"/>
      <c r="T20" s="576"/>
      <c r="U20" s="576"/>
      <c r="V20" s="576"/>
      <c r="W20" s="365"/>
      <c r="X20" s="365"/>
      <c r="Y20" s="366"/>
      <c r="Z20" s="603"/>
      <c r="AA20" s="386"/>
    </row>
    <row r="21" spans="1:29" ht="10.199999999999999" customHeight="1">
      <c r="A21" s="474">
        <v>83</v>
      </c>
      <c r="B21" s="572" t="str">
        <f>IF('Formular 3a_3'!B23&lt;1,"",'Formular 3a_3'!B23)</f>
        <v/>
      </c>
      <c r="C21" s="573"/>
      <c r="D21" s="573"/>
      <c r="E21" s="573"/>
      <c r="F21" s="574"/>
      <c r="G21" s="572" t="str">
        <f>IF('Formular 3a_3'!G23&lt;1,"",'Formular 3a_3'!G23)</f>
        <v/>
      </c>
      <c r="H21" s="573"/>
      <c r="I21" s="573"/>
      <c r="J21" s="573"/>
      <c r="K21" s="574"/>
      <c r="L21" s="578" t="str">
        <f>IF('Formular 3a_3'!O23&lt;1,"",'Formular 3a_3'!O23)</f>
        <v/>
      </c>
      <c r="M21" s="573"/>
      <c r="N21" s="573"/>
      <c r="O21" s="573"/>
      <c r="P21" s="574"/>
      <c r="Q21" s="572" t="str">
        <f>IF('Formular 3a_3'!S23&lt;1,"",'Formular 3a_3'!S23)</f>
        <v/>
      </c>
      <c r="R21" s="573"/>
      <c r="S21" s="573"/>
      <c r="T21" s="573"/>
      <c r="U21" s="573"/>
      <c r="V21" s="573"/>
      <c r="W21" s="363"/>
      <c r="X21" s="363"/>
      <c r="Y21" s="364"/>
      <c r="Z21" s="602" t="str">
        <f>IF('Formular 3a_3'!Z23&lt;1,"",'Formular 3a_3'!Z23)</f>
        <v/>
      </c>
      <c r="AA21" s="386"/>
    </row>
    <row r="22" spans="1:29" ht="10.199999999999999" customHeight="1">
      <c r="A22" s="475"/>
      <c r="B22" s="575"/>
      <c r="C22" s="576"/>
      <c r="D22" s="576"/>
      <c r="E22" s="576"/>
      <c r="F22" s="577"/>
      <c r="G22" s="575"/>
      <c r="H22" s="576"/>
      <c r="I22" s="576"/>
      <c r="J22" s="576"/>
      <c r="K22" s="577"/>
      <c r="L22" s="575"/>
      <c r="M22" s="576"/>
      <c r="N22" s="576"/>
      <c r="O22" s="576"/>
      <c r="P22" s="577"/>
      <c r="Q22" s="575"/>
      <c r="R22" s="576"/>
      <c r="S22" s="576"/>
      <c r="T22" s="576"/>
      <c r="U22" s="576"/>
      <c r="V22" s="576"/>
      <c r="W22" s="365"/>
      <c r="X22" s="365"/>
      <c r="Y22" s="366"/>
      <c r="Z22" s="603"/>
      <c r="AA22" s="386"/>
    </row>
    <row r="23" spans="1:29" ht="10.199999999999999" customHeight="1">
      <c r="A23" s="474">
        <v>84</v>
      </c>
      <c r="B23" s="572" t="str">
        <f>IF('Formular 3a_3'!B25&lt;1,"",'Formular 3a_3'!B25)</f>
        <v/>
      </c>
      <c r="C23" s="573"/>
      <c r="D23" s="573"/>
      <c r="E23" s="573"/>
      <c r="F23" s="574"/>
      <c r="G23" s="572" t="str">
        <f>IF('Formular 3a_3'!G25&lt;1,"",'Formular 3a_3'!G25)</f>
        <v/>
      </c>
      <c r="H23" s="573"/>
      <c r="I23" s="573"/>
      <c r="J23" s="573"/>
      <c r="K23" s="574"/>
      <c r="L23" s="578" t="str">
        <f>IF('Formular 3a_3'!O25&lt;1,"",'Formular 3a_3'!O25)</f>
        <v/>
      </c>
      <c r="M23" s="573"/>
      <c r="N23" s="573"/>
      <c r="O23" s="573"/>
      <c r="P23" s="574"/>
      <c r="Q23" s="572" t="str">
        <f>IF('Formular 3a_3'!S25&lt;1,"",'Formular 3a_3'!S25)</f>
        <v/>
      </c>
      <c r="R23" s="573"/>
      <c r="S23" s="573"/>
      <c r="T23" s="573"/>
      <c r="U23" s="573"/>
      <c r="V23" s="573"/>
      <c r="W23" s="363"/>
      <c r="X23" s="363"/>
      <c r="Y23" s="364"/>
      <c r="Z23" s="602" t="str">
        <f>IF('Formular 3a_3'!Z25&lt;1,"",'Formular 3a_3'!Z25)</f>
        <v/>
      </c>
      <c r="AA23" s="386"/>
    </row>
    <row r="24" spans="1:29" ht="10.199999999999999" customHeight="1">
      <c r="A24" s="475"/>
      <c r="B24" s="575"/>
      <c r="C24" s="576"/>
      <c r="D24" s="576"/>
      <c r="E24" s="576"/>
      <c r="F24" s="577"/>
      <c r="G24" s="575"/>
      <c r="H24" s="576"/>
      <c r="I24" s="576"/>
      <c r="J24" s="576"/>
      <c r="K24" s="577"/>
      <c r="L24" s="575"/>
      <c r="M24" s="576"/>
      <c r="N24" s="576"/>
      <c r="O24" s="576"/>
      <c r="P24" s="577"/>
      <c r="Q24" s="575"/>
      <c r="R24" s="576"/>
      <c r="S24" s="576"/>
      <c r="T24" s="576"/>
      <c r="U24" s="576"/>
      <c r="V24" s="576"/>
      <c r="W24" s="365"/>
      <c r="X24" s="365"/>
      <c r="Y24" s="366"/>
      <c r="Z24" s="603"/>
      <c r="AA24" s="386"/>
    </row>
    <row r="25" spans="1:29" ht="10.199999999999999" customHeight="1">
      <c r="A25" s="474">
        <v>85</v>
      </c>
      <c r="B25" s="572" t="str">
        <f>IF('Formular 3a_3'!B27&lt;1,"",'Formular 3a_3'!B27)</f>
        <v/>
      </c>
      <c r="C25" s="573"/>
      <c r="D25" s="573"/>
      <c r="E25" s="573"/>
      <c r="F25" s="574"/>
      <c r="G25" s="572" t="str">
        <f>IF('Formular 3a_3'!G27&lt;1,"",'Formular 3a_3'!G27)</f>
        <v/>
      </c>
      <c r="H25" s="573"/>
      <c r="I25" s="573"/>
      <c r="J25" s="573"/>
      <c r="K25" s="574"/>
      <c r="L25" s="578" t="str">
        <f>IF('Formular 3a_3'!O27&lt;1,"",'Formular 3a_3'!O27)</f>
        <v/>
      </c>
      <c r="M25" s="573"/>
      <c r="N25" s="573"/>
      <c r="O25" s="573"/>
      <c r="P25" s="574"/>
      <c r="Q25" s="572" t="str">
        <f>IF('Formular 3a_3'!S27&lt;1,"",'Formular 3a_3'!S27)</f>
        <v/>
      </c>
      <c r="R25" s="573"/>
      <c r="S25" s="573"/>
      <c r="T25" s="573"/>
      <c r="U25" s="573"/>
      <c r="V25" s="573"/>
      <c r="W25" s="363"/>
      <c r="X25" s="363"/>
      <c r="Y25" s="364"/>
      <c r="Z25" s="602" t="str">
        <f>IF('Formular 3a_3'!Z27&lt;1,"",'Formular 3a_3'!Z27)</f>
        <v/>
      </c>
      <c r="AA25" s="386"/>
    </row>
    <row r="26" spans="1:29" ht="10.199999999999999" customHeight="1">
      <c r="A26" s="475"/>
      <c r="B26" s="575"/>
      <c r="C26" s="576"/>
      <c r="D26" s="576"/>
      <c r="E26" s="576"/>
      <c r="F26" s="577"/>
      <c r="G26" s="575"/>
      <c r="H26" s="576"/>
      <c r="I26" s="576"/>
      <c r="J26" s="576"/>
      <c r="K26" s="577"/>
      <c r="L26" s="575"/>
      <c r="M26" s="576"/>
      <c r="N26" s="576"/>
      <c r="O26" s="576"/>
      <c r="P26" s="577"/>
      <c r="Q26" s="575"/>
      <c r="R26" s="576"/>
      <c r="S26" s="576"/>
      <c r="T26" s="576"/>
      <c r="U26" s="576"/>
      <c r="V26" s="576"/>
      <c r="W26" s="365"/>
      <c r="X26" s="365"/>
      <c r="Y26" s="366"/>
      <c r="Z26" s="603"/>
      <c r="AA26" s="386"/>
    </row>
    <row r="27" spans="1:29" ht="10.199999999999999" customHeight="1">
      <c r="A27" s="474">
        <v>86</v>
      </c>
      <c r="B27" s="572" t="str">
        <f>IF('Formular 3a_3'!B29&lt;1,"",'Formular 3a_3'!B29)</f>
        <v/>
      </c>
      <c r="C27" s="573"/>
      <c r="D27" s="573"/>
      <c r="E27" s="573"/>
      <c r="F27" s="574"/>
      <c r="G27" s="572" t="str">
        <f>IF('Formular 3a_3'!G29&lt;1,"",'Formular 3a_3'!G29)</f>
        <v/>
      </c>
      <c r="H27" s="573"/>
      <c r="I27" s="573"/>
      <c r="J27" s="573"/>
      <c r="K27" s="574"/>
      <c r="L27" s="578" t="str">
        <f>IF('Formular 3a_3'!O29&lt;1,"",'Formular 3a_3'!O29)</f>
        <v/>
      </c>
      <c r="M27" s="573"/>
      <c r="N27" s="573"/>
      <c r="O27" s="573"/>
      <c r="P27" s="574"/>
      <c r="Q27" s="572" t="str">
        <f>IF('Formular 3a_3'!S29&lt;1,"",'Formular 3a_3'!S29)</f>
        <v/>
      </c>
      <c r="R27" s="573"/>
      <c r="S27" s="573"/>
      <c r="T27" s="573"/>
      <c r="U27" s="573"/>
      <c r="V27" s="573"/>
      <c r="W27" s="363"/>
      <c r="X27" s="363"/>
      <c r="Y27" s="364"/>
      <c r="Z27" s="602" t="str">
        <f>IF('Formular 3a_3'!Z29&lt;1,"",'Formular 3a_3'!Z29)</f>
        <v/>
      </c>
      <c r="AA27" s="386"/>
      <c r="AB27" s="17"/>
      <c r="AC27" s="17"/>
    </row>
    <row r="28" spans="1:29" ht="10.199999999999999" customHeight="1">
      <c r="A28" s="475"/>
      <c r="B28" s="575"/>
      <c r="C28" s="576"/>
      <c r="D28" s="576"/>
      <c r="E28" s="576"/>
      <c r="F28" s="577"/>
      <c r="G28" s="575"/>
      <c r="H28" s="576"/>
      <c r="I28" s="576"/>
      <c r="J28" s="576"/>
      <c r="K28" s="577"/>
      <c r="L28" s="575"/>
      <c r="M28" s="576"/>
      <c r="N28" s="576"/>
      <c r="O28" s="576"/>
      <c r="P28" s="577"/>
      <c r="Q28" s="575"/>
      <c r="R28" s="576"/>
      <c r="S28" s="576"/>
      <c r="T28" s="576"/>
      <c r="U28" s="576"/>
      <c r="V28" s="576"/>
      <c r="W28" s="365"/>
      <c r="X28" s="365"/>
      <c r="Y28" s="366"/>
      <c r="Z28" s="603"/>
      <c r="AA28" s="386"/>
    </row>
    <row r="29" spans="1:29" ht="10.199999999999999" customHeight="1">
      <c r="A29" s="474">
        <v>87</v>
      </c>
      <c r="B29" s="572" t="str">
        <f>IF('Formular 3a_3'!B31&lt;1,"",'Formular 3a_3'!B31)</f>
        <v/>
      </c>
      <c r="C29" s="573"/>
      <c r="D29" s="573"/>
      <c r="E29" s="573"/>
      <c r="F29" s="574"/>
      <c r="G29" s="572" t="str">
        <f>IF('Formular 3a_3'!G31&lt;1,"",'Formular 3a_3'!G31)</f>
        <v/>
      </c>
      <c r="H29" s="573"/>
      <c r="I29" s="573"/>
      <c r="J29" s="573"/>
      <c r="K29" s="574"/>
      <c r="L29" s="578" t="str">
        <f>IF('Formular 3a_3'!O31&lt;1,"",'Formular 3a_3'!O31)</f>
        <v/>
      </c>
      <c r="M29" s="573"/>
      <c r="N29" s="573"/>
      <c r="O29" s="573"/>
      <c r="P29" s="574"/>
      <c r="Q29" s="572" t="str">
        <f>IF('Formular 3a_3'!S31&lt;1,"",'Formular 3a_3'!S31)</f>
        <v/>
      </c>
      <c r="R29" s="573"/>
      <c r="S29" s="573"/>
      <c r="T29" s="573"/>
      <c r="U29" s="573"/>
      <c r="V29" s="573"/>
      <c r="W29" s="363"/>
      <c r="X29" s="363"/>
      <c r="Y29" s="364"/>
      <c r="Z29" s="602" t="str">
        <f>IF('Formular 3a_3'!Z31&lt;1,"",'Formular 3a_3'!Z31)</f>
        <v/>
      </c>
      <c r="AA29" s="386"/>
    </row>
    <row r="30" spans="1:29" ht="10.199999999999999" customHeight="1">
      <c r="A30" s="475"/>
      <c r="B30" s="575"/>
      <c r="C30" s="576"/>
      <c r="D30" s="576"/>
      <c r="E30" s="576"/>
      <c r="F30" s="577"/>
      <c r="G30" s="575"/>
      <c r="H30" s="576"/>
      <c r="I30" s="576"/>
      <c r="J30" s="576"/>
      <c r="K30" s="577"/>
      <c r="L30" s="575"/>
      <c r="M30" s="576"/>
      <c r="N30" s="576"/>
      <c r="O30" s="576"/>
      <c r="P30" s="577"/>
      <c r="Q30" s="575"/>
      <c r="R30" s="576"/>
      <c r="S30" s="576"/>
      <c r="T30" s="576"/>
      <c r="U30" s="576"/>
      <c r="V30" s="576"/>
      <c r="W30" s="365"/>
      <c r="X30" s="365"/>
      <c r="Y30" s="366"/>
      <c r="Z30" s="603"/>
      <c r="AA30" s="386"/>
    </row>
    <row r="31" spans="1:29" ht="10.199999999999999" customHeight="1">
      <c r="A31" s="474">
        <v>88</v>
      </c>
      <c r="B31" s="572" t="str">
        <f>IF('Formular 3a_3'!B33&lt;1,"",'Formular 3a_3'!B33)</f>
        <v/>
      </c>
      <c r="C31" s="573"/>
      <c r="D31" s="573"/>
      <c r="E31" s="573"/>
      <c r="F31" s="574"/>
      <c r="G31" s="572" t="str">
        <f>IF('Formular 3a_3'!G33&lt;1,"",'Formular 3a_3'!G33)</f>
        <v/>
      </c>
      <c r="H31" s="573"/>
      <c r="I31" s="573"/>
      <c r="J31" s="573"/>
      <c r="K31" s="574"/>
      <c r="L31" s="578" t="str">
        <f>IF('Formular 3a_3'!O33&lt;1,"",'Formular 3a_3'!O33)</f>
        <v/>
      </c>
      <c r="M31" s="573"/>
      <c r="N31" s="573"/>
      <c r="O31" s="573"/>
      <c r="P31" s="574"/>
      <c r="Q31" s="572" t="str">
        <f>IF('Formular 3a_3'!S33&lt;1,"",'Formular 3a_3'!S33)</f>
        <v/>
      </c>
      <c r="R31" s="573"/>
      <c r="S31" s="573"/>
      <c r="T31" s="573"/>
      <c r="U31" s="573"/>
      <c r="V31" s="573"/>
      <c r="W31" s="363"/>
      <c r="X31" s="363"/>
      <c r="Y31" s="364"/>
      <c r="Z31" s="602" t="str">
        <f>IF('Formular 3a_3'!Z33&lt;1,"",'Formular 3a_3'!Z33)</f>
        <v/>
      </c>
      <c r="AA31" s="386"/>
    </row>
    <row r="32" spans="1:29" ht="10.199999999999999" customHeight="1">
      <c r="A32" s="475"/>
      <c r="B32" s="575"/>
      <c r="C32" s="576"/>
      <c r="D32" s="576"/>
      <c r="E32" s="576"/>
      <c r="F32" s="577"/>
      <c r="G32" s="575"/>
      <c r="H32" s="576"/>
      <c r="I32" s="576"/>
      <c r="J32" s="576"/>
      <c r="K32" s="577"/>
      <c r="L32" s="575"/>
      <c r="M32" s="576"/>
      <c r="N32" s="576"/>
      <c r="O32" s="576"/>
      <c r="P32" s="577"/>
      <c r="Q32" s="575"/>
      <c r="R32" s="576"/>
      <c r="S32" s="576"/>
      <c r="T32" s="576"/>
      <c r="U32" s="576"/>
      <c r="V32" s="576"/>
      <c r="W32" s="365"/>
      <c r="X32" s="365"/>
      <c r="Y32" s="366"/>
      <c r="Z32" s="603"/>
      <c r="AA32" s="386"/>
    </row>
    <row r="33" spans="1:27" ht="10.199999999999999" customHeight="1">
      <c r="A33" s="474">
        <v>89</v>
      </c>
      <c r="B33" s="572" t="str">
        <f>IF('Formular 3a_3'!B35&lt;1,"",'Formular 3a_3'!B35)</f>
        <v/>
      </c>
      <c r="C33" s="573"/>
      <c r="D33" s="573"/>
      <c r="E33" s="573"/>
      <c r="F33" s="574"/>
      <c r="G33" s="572" t="str">
        <f>IF('Formular 3a_3'!G35&lt;1,"",'Formular 3a_3'!G35)</f>
        <v/>
      </c>
      <c r="H33" s="573"/>
      <c r="I33" s="573"/>
      <c r="J33" s="573"/>
      <c r="K33" s="574"/>
      <c r="L33" s="578" t="str">
        <f>IF('Formular 3a_3'!O35&lt;1,"",'Formular 3a_3'!O35)</f>
        <v/>
      </c>
      <c r="M33" s="573"/>
      <c r="N33" s="573"/>
      <c r="O33" s="573"/>
      <c r="P33" s="574"/>
      <c r="Q33" s="572" t="str">
        <f>IF('Formular 3a_3'!S35&lt;1,"",'Formular 3a_3'!S35)</f>
        <v/>
      </c>
      <c r="R33" s="573"/>
      <c r="S33" s="573"/>
      <c r="T33" s="573"/>
      <c r="U33" s="573"/>
      <c r="V33" s="573"/>
      <c r="W33" s="363"/>
      <c r="X33" s="363"/>
      <c r="Y33" s="364"/>
      <c r="Z33" s="602" t="str">
        <f>IF('Formular 3a_3'!Z35&lt;1,"",'Formular 3a_3'!Z35)</f>
        <v/>
      </c>
      <c r="AA33" s="386"/>
    </row>
    <row r="34" spans="1:27" ht="10.199999999999999" customHeight="1">
      <c r="A34" s="475"/>
      <c r="B34" s="575"/>
      <c r="C34" s="576"/>
      <c r="D34" s="576"/>
      <c r="E34" s="576"/>
      <c r="F34" s="577"/>
      <c r="G34" s="575"/>
      <c r="H34" s="576"/>
      <c r="I34" s="576"/>
      <c r="J34" s="576"/>
      <c r="K34" s="577"/>
      <c r="L34" s="575"/>
      <c r="M34" s="576"/>
      <c r="N34" s="576"/>
      <c r="O34" s="576"/>
      <c r="P34" s="577"/>
      <c r="Q34" s="575"/>
      <c r="R34" s="576"/>
      <c r="S34" s="576"/>
      <c r="T34" s="576"/>
      <c r="U34" s="576"/>
      <c r="V34" s="576"/>
      <c r="W34" s="365"/>
      <c r="X34" s="365"/>
      <c r="Y34" s="366"/>
      <c r="Z34" s="603"/>
      <c r="AA34" s="386"/>
    </row>
    <row r="35" spans="1:27" ht="10.199999999999999" customHeight="1">
      <c r="A35" s="474">
        <v>90</v>
      </c>
      <c r="B35" s="572" t="str">
        <f>IF('Formular 3a_3'!B37&lt;1,"",'Formular 3a_3'!B37)</f>
        <v/>
      </c>
      <c r="C35" s="573"/>
      <c r="D35" s="573"/>
      <c r="E35" s="573"/>
      <c r="F35" s="574"/>
      <c r="G35" s="572" t="str">
        <f>IF('Formular 3a_3'!G37&lt;1,"",'Formular 3a_3'!G37)</f>
        <v/>
      </c>
      <c r="H35" s="573"/>
      <c r="I35" s="573"/>
      <c r="J35" s="573"/>
      <c r="K35" s="574"/>
      <c r="L35" s="578" t="str">
        <f>IF('Formular 3a_3'!O37&lt;1,"",'Formular 3a_3'!O37)</f>
        <v/>
      </c>
      <c r="M35" s="573"/>
      <c r="N35" s="573"/>
      <c r="O35" s="573"/>
      <c r="P35" s="574"/>
      <c r="Q35" s="572" t="str">
        <f>IF('Formular 3a_3'!S37&lt;1,"",'Formular 3a_3'!S37)</f>
        <v/>
      </c>
      <c r="R35" s="573"/>
      <c r="S35" s="573"/>
      <c r="T35" s="573"/>
      <c r="U35" s="573"/>
      <c r="V35" s="573"/>
      <c r="W35" s="363"/>
      <c r="X35" s="363"/>
      <c r="Y35" s="364"/>
      <c r="Z35" s="602" t="str">
        <f>IF('Formular 3a_3'!Z37&lt;1,"",'Formular 3a_3'!Z37)</f>
        <v/>
      </c>
      <c r="AA35" s="386"/>
    </row>
    <row r="36" spans="1:27" ht="10.199999999999999" customHeight="1">
      <c r="A36" s="475"/>
      <c r="B36" s="575"/>
      <c r="C36" s="576"/>
      <c r="D36" s="576"/>
      <c r="E36" s="576"/>
      <c r="F36" s="577"/>
      <c r="G36" s="575"/>
      <c r="H36" s="576"/>
      <c r="I36" s="576"/>
      <c r="J36" s="576"/>
      <c r="K36" s="577"/>
      <c r="L36" s="575"/>
      <c r="M36" s="576"/>
      <c r="N36" s="576"/>
      <c r="O36" s="576"/>
      <c r="P36" s="577"/>
      <c r="Q36" s="575"/>
      <c r="R36" s="576"/>
      <c r="S36" s="576"/>
      <c r="T36" s="576"/>
      <c r="U36" s="576"/>
      <c r="V36" s="576"/>
      <c r="W36" s="365"/>
      <c r="X36" s="365"/>
      <c r="Y36" s="366"/>
      <c r="Z36" s="603"/>
      <c r="AA36" s="386"/>
    </row>
    <row r="37" spans="1:27" ht="10.199999999999999" customHeight="1">
      <c r="A37" s="474">
        <v>91</v>
      </c>
      <c r="B37" s="572" t="str">
        <f>IF('Formular 3a_3'!B39&lt;1,"",'Formular 3a_3'!B39)</f>
        <v/>
      </c>
      <c r="C37" s="573"/>
      <c r="D37" s="573"/>
      <c r="E37" s="573"/>
      <c r="F37" s="574"/>
      <c r="G37" s="572" t="str">
        <f>IF('Formular 3a_3'!G39&lt;1,"",'Formular 3a_3'!G39)</f>
        <v/>
      </c>
      <c r="H37" s="573"/>
      <c r="I37" s="573"/>
      <c r="J37" s="573"/>
      <c r="K37" s="574"/>
      <c r="L37" s="578" t="str">
        <f>IF('Formular 3a_3'!O39&lt;1,"",'Formular 3a_3'!O39)</f>
        <v/>
      </c>
      <c r="M37" s="573"/>
      <c r="N37" s="573"/>
      <c r="O37" s="573"/>
      <c r="P37" s="574"/>
      <c r="Q37" s="572" t="str">
        <f>IF('Formular 3a_3'!S39&lt;1,"",'Formular 3a_3'!S39)</f>
        <v/>
      </c>
      <c r="R37" s="573"/>
      <c r="S37" s="573"/>
      <c r="T37" s="573"/>
      <c r="U37" s="573"/>
      <c r="V37" s="573"/>
      <c r="W37" s="363"/>
      <c r="X37" s="363"/>
      <c r="Y37" s="364"/>
      <c r="Z37" s="602" t="str">
        <f>IF('Formular 3a_3'!Z39&lt;1,"",'Formular 3a_3'!Z39)</f>
        <v/>
      </c>
      <c r="AA37" s="386"/>
    </row>
    <row r="38" spans="1:27" ht="10.199999999999999" customHeight="1">
      <c r="A38" s="475"/>
      <c r="B38" s="575"/>
      <c r="C38" s="576"/>
      <c r="D38" s="576"/>
      <c r="E38" s="576"/>
      <c r="F38" s="577"/>
      <c r="G38" s="575"/>
      <c r="H38" s="576"/>
      <c r="I38" s="576"/>
      <c r="J38" s="576"/>
      <c r="K38" s="577"/>
      <c r="L38" s="575"/>
      <c r="M38" s="576"/>
      <c r="N38" s="576"/>
      <c r="O38" s="576"/>
      <c r="P38" s="577"/>
      <c r="Q38" s="575"/>
      <c r="R38" s="576"/>
      <c r="S38" s="576"/>
      <c r="T38" s="576"/>
      <c r="U38" s="576"/>
      <c r="V38" s="576"/>
      <c r="W38" s="365"/>
      <c r="X38" s="365"/>
      <c r="Y38" s="366"/>
      <c r="Z38" s="603"/>
      <c r="AA38" s="386"/>
    </row>
    <row r="39" spans="1:27" ht="10.199999999999999" customHeight="1">
      <c r="A39" s="474">
        <v>82</v>
      </c>
      <c r="B39" s="572" t="str">
        <f>IF('Formular 3a_3'!B41&lt;1,"",'Formular 3a_3'!B41)</f>
        <v/>
      </c>
      <c r="C39" s="573"/>
      <c r="D39" s="573"/>
      <c r="E39" s="573"/>
      <c r="F39" s="574"/>
      <c r="G39" s="572" t="str">
        <f>IF('Formular 3a_3'!G41&lt;1,"",'Formular 3a_3'!G41)</f>
        <v/>
      </c>
      <c r="H39" s="573"/>
      <c r="I39" s="573"/>
      <c r="J39" s="573"/>
      <c r="K39" s="574"/>
      <c r="L39" s="578" t="str">
        <f>IF('Formular 3a_3'!O41&lt;1,"",'Formular 3a_3'!O41)</f>
        <v/>
      </c>
      <c r="M39" s="573"/>
      <c r="N39" s="573"/>
      <c r="O39" s="573"/>
      <c r="P39" s="574"/>
      <c r="Q39" s="572" t="str">
        <f>IF('Formular 3a_3'!S41&lt;1,"",'Formular 3a_3'!S41)</f>
        <v/>
      </c>
      <c r="R39" s="573"/>
      <c r="S39" s="573"/>
      <c r="T39" s="573"/>
      <c r="U39" s="573"/>
      <c r="V39" s="573"/>
      <c r="W39" s="363"/>
      <c r="X39" s="363"/>
      <c r="Y39" s="364"/>
      <c r="Z39" s="602" t="str">
        <f>IF('Formular 3a_3'!Z41&lt;1,"",'Formular 3a_3'!Z41)</f>
        <v/>
      </c>
      <c r="AA39" s="386"/>
    </row>
    <row r="40" spans="1:27" ht="10.199999999999999" customHeight="1">
      <c r="A40" s="475"/>
      <c r="B40" s="575"/>
      <c r="C40" s="576"/>
      <c r="D40" s="576"/>
      <c r="E40" s="576"/>
      <c r="F40" s="577"/>
      <c r="G40" s="575"/>
      <c r="H40" s="576"/>
      <c r="I40" s="576"/>
      <c r="J40" s="576"/>
      <c r="K40" s="577"/>
      <c r="L40" s="575"/>
      <c r="M40" s="576"/>
      <c r="N40" s="576"/>
      <c r="O40" s="576"/>
      <c r="P40" s="577"/>
      <c r="Q40" s="575"/>
      <c r="R40" s="576"/>
      <c r="S40" s="576"/>
      <c r="T40" s="576"/>
      <c r="U40" s="576"/>
      <c r="V40" s="576"/>
      <c r="W40" s="365"/>
      <c r="X40" s="365"/>
      <c r="Y40" s="366"/>
      <c r="Z40" s="603"/>
      <c r="AA40" s="386"/>
    </row>
    <row r="41" spans="1:27" ht="10.199999999999999" customHeight="1">
      <c r="A41" s="474">
        <v>93</v>
      </c>
      <c r="B41" s="572" t="str">
        <f>IF('Formular 3a_3'!B43&lt;1,"",'Formular 3a_3'!B43)</f>
        <v/>
      </c>
      <c r="C41" s="573"/>
      <c r="D41" s="573"/>
      <c r="E41" s="573"/>
      <c r="F41" s="574"/>
      <c r="G41" s="572" t="str">
        <f>IF('Formular 3a_3'!G43&lt;1,"",'Formular 3a_3'!G43)</f>
        <v/>
      </c>
      <c r="H41" s="573"/>
      <c r="I41" s="573"/>
      <c r="J41" s="573"/>
      <c r="K41" s="574"/>
      <c r="L41" s="578" t="str">
        <f>IF('Formular 3a_3'!O43&lt;1,"",'Formular 3a_3'!O43)</f>
        <v/>
      </c>
      <c r="M41" s="573"/>
      <c r="N41" s="573"/>
      <c r="O41" s="573"/>
      <c r="P41" s="574"/>
      <c r="Q41" s="572" t="str">
        <f>IF('Formular 3a_3'!S43&lt;1,"",'Formular 3a_3'!S43)</f>
        <v/>
      </c>
      <c r="R41" s="573"/>
      <c r="S41" s="573"/>
      <c r="T41" s="573"/>
      <c r="U41" s="573"/>
      <c r="V41" s="573"/>
      <c r="W41" s="363"/>
      <c r="X41" s="363"/>
      <c r="Y41" s="364"/>
      <c r="Z41" s="602" t="str">
        <f>IF('Formular 3a_3'!Z43&lt;1,"",'Formular 3a_3'!Z43)</f>
        <v/>
      </c>
      <c r="AA41" s="386"/>
    </row>
    <row r="42" spans="1:27" ht="10.199999999999999" customHeight="1">
      <c r="A42" s="475"/>
      <c r="B42" s="575"/>
      <c r="C42" s="576"/>
      <c r="D42" s="576"/>
      <c r="E42" s="576"/>
      <c r="F42" s="577"/>
      <c r="G42" s="575"/>
      <c r="H42" s="576"/>
      <c r="I42" s="576"/>
      <c r="J42" s="576"/>
      <c r="K42" s="577"/>
      <c r="L42" s="575"/>
      <c r="M42" s="576"/>
      <c r="N42" s="576"/>
      <c r="O42" s="576"/>
      <c r="P42" s="577"/>
      <c r="Q42" s="575"/>
      <c r="R42" s="576"/>
      <c r="S42" s="576"/>
      <c r="T42" s="576"/>
      <c r="U42" s="576"/>
      <c r="V42" s="576"/>
      <c r="W42" s="365"/>
      <c r="X42" s="365"/>
      <c r="Y42" s="366"/>
      <c r="Z42" s="603"/>
      <c r="AA42" s="386"/>
    </row>
    <row r="43" spans="1:27" ht="10.199999999999999" customHeight="1">
      <c r="A43" s="474">
        <v>94</v>
      </c>
      <c r="B43" s="572" t="str">
        <f>IF('Formular 3a_3'!B45&lt;1,"",'Formular 3a_3'!B45)</f>
        <v/>
      </c>
      <c r="C43" s="573"/>
      <c r="D43" s="573"/>
      <c r="E43" s="573"/>
      <c r="F43" s="574"/>
      <c r="G43" s="572" t="str">
        <f>IF('Formular 3a_3'!G45&lt;1,"",'Formular 3a_3'!G45)</f>
        <v/>
      </c>
      <c r="H43" s="573"/>
      <c r="I43" s="573"/>
      <c r="J43" s="573"/>
      <c r="K43" s="574"/>
      <c r="L43" s="578" t="str">
        <f>IF('Formular 3a_3'!O45&lt;1,"",'Formular 3a_3'!O45)</f>
        <v/>
      </c>
      <c r="M43" s="573"/>
      <c r="N43" s="573"/>
      <c r="O43" s="573"/>
      <c r="P43" s="574"/>
      <c r="Q43" s="572" t="str">
        <f>IF('Formular 3a_3'!S45&lt;1,"",'Formular 3a_3'!S45)</f>
        <v/>
      </c>
      <c r="R43" s="573"/>
      <c r="S43" s="573"/>
      <c r="T43" s="573"/>
      <c r="U43" s="573"/>
      <c r="V43" s="573"/>
      <c r="W43" s="363"/>
      <c r="X43" s="363"/>
      <c r="Y43" s="364"/>
      <c r="Z43" s="602" t="str">
        <f>IF('Formular 3a_3'!Z45&lt;1,"",'Formular 3a_3'!Z45)</f>
        <v/>
      </c>
      <c r="AA43" s="386"/>
    </row>
    <row r="44" spans="1:27" ht="10.199999999999999" customHeight="1">
      <c r="A44" s="475"/>
      <c r="B44" s="575"/>
      <c r="C44" s="576"/>
      <c r="D44" s="576"/>
      <c r="E44" s="576"/>
      <c r="F44" s="577"/>
      <c r="G44" s="575"/>
      <c r="H44" s="576"/>
      <c r="I44" s="576"/>
      <c r="J44" s="576"/>
      <c r="K44" s="577"/>
      <c r="L44" s="575"/>
      <c r="M44" s="576"/>
      <c r="N44" s="576"/>
      <c r="O44" s="576"/>
      <c r="P44" s="577"/>
      <c r="Q44" s="575"/>
      <c r="R44" s="576"/>
      <c r="S44" s="576"/>
      <c r="T44" s="576"/>
      <c r="U44" s="576"/>
      <c r="V44" s="576"/>
      <c r="W44" s="365"/>
      <c r="X44" s="365"/>
      <c r="Y44" s="366"/>
      <c r="Z44" s="603"/>
      <c r="AA44" s="386"/>
    </row>
    <row r="45" spans="1:27" ht="10.199999999999999" customHeight="1">
      <c r="A45" s="474">
        <v>95</v>
      </c>
      <c r="B45" s="572" t="str">
        <f>IF('Formular 3a_3'!B47&lt;1,"",'Formular 3a_3'!B47)</f>
        <v/>
      </c>
      <c r="C45" s="573"/>
      <c r="D45" s="573"/>
      <c r="E45" s="573"/>
      <c r="F45" s="574"/>
      <c r="G45" s="572" t="str">
        <f>IF('Formular 3a_3'!G47&lt;1,"",'Formular 3a_3'!G47)</f>
        <v/>
      </c>
      <c r="H45" s="573"/>
      <c r="I45" s="573"/>
      <c r="J45" s="573"/>
      <c r="K45" s="574"/>
      <c r="L45" s="578" t="str">
        <f>IF('Formular 3a_3'!O47&lt;1,"",'Formular 3a_3'!O47)</f>
        <v/>
      </c>
      <c r="M45" s="573"/>
      <c r="N45" s="573"/>
      <c r="O45" s="573"/>
      <c r="P45" s="574"/>
      <c r="Q45" s="572" t="str">
        <f>IF('Formular 3a_3'!S47&lt;1,"",'Formular 3a_3'!S47)</f>
        <v/>
      </c>
      <c r="R45" s="573"/>
      <c r="S45" s="573"/>
      <c r="T45" s="573"/>
      <c r="U45" s="573"/>
      <c r="V45" s="573"/>
      <c r="W45" s="363"/>
      <c r="X45" s="363"/>
      <c r="Y45" s="364"/>
      <c r="Z45" s="602" t="str">
        <f>IF('Formular 3a_3'!Z47&lt;1,"",'Formular 3a_3'!Z47)</f>
        <v/>
      </c>
      <c r="AA45" s="386"/>
    </row>
    <row r="46" spans="1:27" ht="10.199999999999999" customHeight="1">
      <c r="A46" s="475"/>
      <c r="B46" s="575"/>
      <c r="C46" s="576"/>
      <c r="D46" s="576"/>
      <c r="E46" s="576"/>
      <c r="F46" s="577"/>
      <c r="G46" s="575"/>
      <c r="H46" s="576"/>
      <c r="I46" s="576"/>
      <c r="J46" s="576"/>
      <c r="K46" s="577"/>
      <c r="L46" s="575"/>
      <c r="M46" s="576"/>
      <c r="N46" s="576"/>
      <c r="O46" s="576"/>
      <c r="P46" s="577"/>
      <c r="Q46" s="575"/>
      <c r="R46" s="576"/>
      <c r="S46" s="576"/>
      <c r="T46" s="576"/>
      <c r="U46" s="576"/>
      <c r="V46" s="576"/>
      <c r="W46" s="365"/>
      <c r="X46" s="365"/>
      <c r="Y46" s="366"/>
      <c r="Z46" s="603"/>
      <c r="AA46" s="386"/>
    </row>
    <row r="47" spans="1:27" ht="10.199999999999999" customHeight="1">
      <c r="A47" s="474">
        <v>96</v>
      </c>
      <c r="B47" s="572" t="str">
        <f>IF('Formular 3a_3'!B49&lt;1,"",'Formular 3a_3'!B49)</f>
        <v/>
      </c>
      <c r="C47" s="573"/>
      <c r="D47" s="573"/>
      <c r="E47" s="573"/>
      <c r="F47" s="574"/>
      <c r="G47" s="572" t="str">
        <f>IF('Formular 3a_3'!G49&lt;1,"",'Formular 3a_3'!G49)</f>
        <v/>
      </c>
      <c r="H47" s="573"/>
      <c r="I47" s="573"/>
      <c r="J47" s="573"/>
      <c r="K47" s="574"/>
      <c r="L47" s="578" t="str">
        <f>IF('Formular 3a_3'!O49&lt;1,"",'Formular 3a_3'!O49)</f>
        <v/>
      </c>
      <c r="M47" s="573"/>
      <c r="N47" s="573"/>
      <c r="O47" s="573"/>
      <c r="P47" s="574"/>
      <c r="Q47" s="572" t="str">
        <f>IF('Formular 3a_3'!S49&lt;1,"",'Formular 3a_3'!S49)</f>
        <v/>
      </c>
      <c r="R47" s="573"/>
      <c r="S47" s="573"/>
      <c r="T47" s="573"/>
      <c r="U47" s="573"/>
      <c r="V47" s="573"/>
      <c r="W47" s="363"/>
      <c r="X47" s="363"/>
      <c r="Y47" s="364"/>
      <c r="Z47" s="602" t="str">
        <f>IF('Formular 3a_3'!Z49&lt;1,"",'Formular 3a_3'!Z49)</f>
        <v/>
      </c>
      <c r="AA47" s="386"/>
    </row>
    <row r="48" spans="1:27" ht="10.199999999999999" customHeight="1">
      <c r="A48" s="475"/>
      <c r="B48" s="575"/>
      <c r="C48" s="576"/>
      <c r="D48" s="576"/>
      <c r="E48" s="576"/>
      <c r="F48" s="577"/>
      <c r="G48" s="575"/>
      <c r="H48" s="576"/>
      <c r="I48" s="576"/>
      <c r="J48" s="576"/>
      <c r="K48" s="577"/>
      <c r="L48" s="575"/>
      <c r="M48" s="576"/>
      <c r="N48" s="576"/>
      <c r="O48" s="576"/>
      <c r="P48" s="577"/>
      <c r="Q48" s="575"/>
      <c r="R48" s="576"/>
      <c r="S48" s="576"/>
      <c r="T48" s="576"/>
      <c r="U48" s="576"/>
      <c r="V48" s="576"/>
      <c r="W48" s="365"/>
      <c r="X48" s="365"/>
      <c r="Y48" s="366"/>
      <c r="Z48" s="603"/>
      <c r="AA48" s="386"/>
    </row>
    <row r="49" spans="1:27" ht="10.199999999999999" customHeight="1">
      <c r="A49" s="474">
        <v>97</v>
      </c>
      <c r="B49" s="572" t="str">
        <f>IF('Formular 3a_3'!B51&lt;1,"",'Formular 3a_3'!B51)</f>
        <v/>
      </c>
      <c r="C49" s="573"/>
      <c r="D49" s="573"/>
      <c r="E49" s="573"/>
      <c r="F49" s="574"/>
      <c r="G49" s="572" t="str">
        <f>IF('Formular 3a_3'!G51&lt;1,"",'Formular 3a_3'!G51)</f>
        <v/>
      </c>
      <c r="H49" s="573"/>
      <c r="I49" s="573"/>
      <c r="J49" s="573"/>
      <c r="K49" s="574"/>
      <c r="L49" s="578" t="str">
        <f>IF('Formular 3a_3'!O51&lt;1,"",'Formular 3a_3'!O51)</f>
        <v/>
      </c>
      <c r="M49" s="573"/>
      <c r="N49" s="573"/>
      <c r="O49" s="573"/>
      <c r="P49" s="574"/>
      <c r="Q49" s="572" t="str">
        <f>IF('Formular 3a_3'!S51&lt;1,"",'Formular 3a_3'!S51)</f>
        <v/>
      </c>
      <c r="R49" s="573"/>
      <c r="S49" s="573"/>
      <c r="T49" s="573"/>
      <c r="U49" s="573"/>
      <c r="V49" s="573"/>
      <c r="W49" s="363"/>
      <c r="X49" s="363"/>
      <c r="Y49" s="364"/>
      <c r="Z49" s="602" t="str">
        <f>IF('Formular 3a_3'!Z51&lt;1,"",'Formular 3a_3'!Z51)</f>
        <v/>
      </c>
      <c r="AA49" s="386"/>
    </row>
    <row r="50" spans="1:27" ht="10.199999999999999" customHeight="1">
      <c r="A50" s="475"/>
      <c r="B50" s="575"/>
      <c r="C50" s="576"/>
      <c r="D50" s="576"/>
      <c r="E50" s="576"/>
      <c r="F50" s="577"/>
      <c r="G50" s="575"/>
      <c r="H50" s="576"/>
      <c r="I50" s="576"/>
      <c r="J50" s="576"/>
      <c r="K50" s="577"/>
      <c r="L50" s="575"/>
      <c r="M50" s="576"/>
      <c r="N50" s="576"/>
      <c r="O50" s="576"/>
      <c r="P50" s="577"/>
      <c r="Q50" s="575"/>
      <c r="R50" s="576"/>
      <c r="S50" s="576"/>
      <c r="T50" s="576"/>
      <c r="U50" s="576"/>
      <c r="V50" s="576"/>
      <c r="W50" s="365"/>
      <c r="X50" s="365"/>
      <c r="Y50" s="366"/>
      <c r="Z50" s="603"/>
      <c r="AA50" s="386"/>
    </row>
    <row r="51" spans="1:27" ht="10.199999999999999" customHeight="1">
      <c r="A51" s="474">
        <v>98</v>
      </c>
      <c r="B51" s="572" t="str">
        <f>IF('Formular 3a_3'!B53&lt;1,"",'Formular 3a_3'!B53)</f>
        <v/>
      </c>
      <c r="C51" s="573"/>
      <c r="D51" s="573"/>
      <c r="E51" s="573"/>
      <c r="F51" s="574"/>
      <c r="G51" s="572" t="str">
        <f>IF('Formular 3a_3'!G53&lt;1,"",'Formular 3a_3'!G53)</f>
        <v/>
      </c>
      <c r="H51" s="573"/>
      <c r="I51" s="573"/>
      <c r="J51" s="573"/>
      <c r="K51" s="574"/>
      <c r="L51" s="578" t="str">
        <f>IF('Formular 3a_3'!O53&lt;1,"",'Formular 3a_3'!O53)</f>
        <v/>
      </c>
      <c r="M51" s="573"/>
      <c r="N51" s="573"/>
      <c r="O51" s="573"/>
      <c r="P51" s="574"/>
      <c r="Q51" s="572" t="str">
        <f>IF('Formular 3a_3'!S53&lt;1,"",'Formular 3a_3'!S53)</f>
        <v/>
      </c>
      <c r="R51" s="573"/>
      <c r="S51" s="573"/>
      <c r="T51" s="573"/>
      <c r="U51" s="573"/>
      <c r="V51" s="573"/>
      <c r="W51" s="363"/>
      <c r="X51" s="363"/>
      <c r="Y51" s="364"/>
      <c r="Z51" s="602" t="str">
        <f>IF('Formular 3a_3'!Z53&lt;1,"",'Formular 3a_3'!Z53)</f>
        <v/>
      </c>
      <c r="AA51" s="386"/>
    </row>
    <row r="52" spans="1:27" ht="10.199999999999999" customHeight="1">
      <c r="A52" s="475"/>
      <c r="B52" s="575"/>
      <c r="C52" s="576"/>
      <c r="D52" s="576"/>
      <c r="E52" s="576"/>
      <c r="F52" s="577"/>
      <c r="G52" s="575"/>
      <c r="H52" s="576"/>
      <c r="I52" s="576"/>
      <c r="J52" s="576"/>
      <c r="K52" s="577"/>
      <c r="L52" s="575"/>
      <c r="M52" s="576"/>
      <c r="N52" s="576"/>
      <c r="O52" s="576"/>
      <c r="P52" s="577"/>
      <c r="Q52" s="575"/>
      <c r="R52" s="576"/>
      <c r="S52" s="576"/>
      <c r="T52" s="576"/>
      <c r="U52" s="576"/>
      <c r="V52" s="576"/>
      <c r="W52" s="365"/>
      <c r="X52" s="365"/>
      <c r="Y52" s="366"/>
      <c r="Z52" s="603"/>
      <c r="AA52" s="386"/>
    </row>
    <row r="53" spans="1:27" ht="10.199999999999999" customHeight="1">
      <c r="A53" s="474">
        <v>99</v>
      </c>
      <c r="B53" s="572" t="str">
        <f>IF('Formular 3a_3'!B55&lt;1,"",'Formular 3a_3'!B55)</f>
        <v/>
      </c>
      <c r="C53" s="573"/>
      <c r="D53" s="573"/>
      <c r="E53" s="573"/>
      <c r="F53" s="574"/>
      <c r="G53" s="572" t="str">
        <f>IF('Formular 3a_3'!G55&lt;1,"",'Formular 3a_3'!G55)</f>
        <v/>
      </c>
      <c r="H53" s="573"/>
      <c r="I53" s="573"/>
      <c r="J53" s="573"/>
      <c r="K53" s="574"/>
      <c r="L53" s="578" t="str">
        <f>IF('Formular 3a_3'!O55&lt;1,"",'Formular 3a_3'!O55)</f>
        <v/>
      </c>
      <c r="M53" s="573"/>
      <c r="N53" s="573"/>
      <c r="O53" s="573"/>
      <c r="P53" s="574"/>
      <c r="Q53" s="572" t="str">
        <f>IF('Formular 3a_3'!S55&lt;1,"",'Formular 3a_3'!S55)</f>
        <v/>
      </c>
      <c r="R53" s="573"/>
      <c r="S53" s="573"/>
      <c r="T53" s="573"/>
      <c r="U53" s="573"/>
      <c r="V53" s="573"/>
      <c r="W53" s="363"/>
      <c r="X53" s="363"/>
      <c r="Y53" s="364"/>
      <c r="Z53" s="602" t="str">
        <f>IF('Formular 3a_3'!Z55&lt;1,"",'Formular 3a_3'!Z55)</f>
        <v/>
      </c>
      <c r="AA53" s="386"/>
    </row>
    <row r="54" spans="1:27" ht="10.199999999999999" customHeight="1">
      <c r="A54" s="475"/>
      <c r="B54" s="575"/>
      <c r="C54" s="576"/>
      <c r="D54" s="576"/>
      <c r="E54" s="576"/>
      <c r="F54" s="577"/>
      <c r="G54" s="575"/>
      <c r="H54" s="576"/>
      <c r="I54" s="576"/>
      <c r="J54" s="576"/>
      <c r="K54" s="577"/>
      <c r="L54" s="575"/>
      <c r="M54" s="576"/>
      <c r="N54" s="576"/>
      <c r="O54" s="576"/>
      <c r="P54" s="577"/>
      <c r="Q54" s="575"/>
      <c r="R54" s="576"/>
      <c r="S54" s="576"/>
      <c r="T54" s="576"/>
      <c r="U54" s="576"/>
      <c r="V54" s="576"/>
      <c r="W54" s="365"/>
      <c r="X54" s="365"/>
      <c r="Y54" s="366"/>
      <c r="Z54" s="603"/>
      <c r="AA54" s="386"/>
    </row>
    <row r="55" spans="1:27" ht="10.199999999999999" customHeight="1">
      <c r="A55" s="474">
        <v>100</v>
      </c>
      <c r="B55" s="572" t="str">
        <f>IF('Formular 3a_3'!B57&lt;1,"",'Formular 3a_3'!B57)</f>
        <v/>
      </c>
      <c r="C55" s="573"/>
      <c r="D55" s="573"/>
      <c r="E55" s="573"/>
      <c r="F55" s="574"/>
      <c r="G55" s="572" t="str">
        <f>IF('Formular 3a_3'!G57&lt;1,"",'Formular 3a_3'!G57)</f>
        <v/>
      </c>
      <c r="H55" s="573"/>
      <c r="I55" s="573"/>
      <c r="J55" s="573"/>
      <c r="K55" s="574"/>
      <c r="L55" s="578" t="str">
        <f>IF('Formular 3a_3'!O57&lt;1,"",'Formular 3a_3'!O57)</f>
        <v/>
      </c>
      <c r="M55" s="573"/>
      <c r="N55" s="573"/>
      <c r="O55" s="573"/>
      <c r="P55" s="574"/>
      <c r="Q55" s="572" t="str">
        <f>IF('Formular 3a_3'!S57&lt;1,"",'Formular 3a_3'!S57)</f>
        <v/>
      </c>
      <c r="R55" s="573"/>
      <c r="S55" s="573"/>
      <c r="T55" s="573"/>
      <c r="U55" s="573"/>
      <c r="V55" s="573"/>
      <c r="W55" s="363"/>
      <c r="X55" s="363"/>
      <c r="Y55" s="364"/>
      <c r="Z55" s="602" t="str">
        <f>IF('Formular 3a_3'!Z57&lt;1,"",'Formular 3a_3'!Z57)</f>
        <v/>
      </c>
      <c r="AA55" s="386"/>
    </row>
    <row r="56" spans="1:27" ht="10.199999999999999" customHeight="1">
      <c r="A56" s="475"/>
      <c r="B56" s="575"/>
      <c r="C56" s="576"/>
      <c r="D56" s="576"/>
      <c r="E56" s="576"/>
      <c r="F56" s="577"/>
      <c r="G56" s="575"/>
      <c r="H56" s="576"/>
      <c r="I56" s="576"/>
      <c r="J56" s="576"/>
      <c r="K56" s="577"/>
      <c r="L56" s="575"/>
      <c r="M56" s="576"/>
      <c r="N56" s="576"/>
      <c r="O56" s="576"/>
      <c r="P56" s="577"/>
      <c r="Q56" s="575"/>
      <c r="R56" s="576"/>
      <c r="S56" s="576"/>
      <c r="T56" s="576"/>
      <c r="U56" s="576"/>
      <c r="V56" s="576"/>
      <c r="W56" s="365"/>
      <c r="X56" s="365"/>
      <c r="Y56" s="366"/>
      <c r="Z56" s="603"/>
      <c r="AA56" s="386"/>
    </row>
    <row r="57" spans="1:27" ht="10.199999999999999" customHeight="1">
      <c r="A57" s="474">
        <v>101</v>
      </c>
      <c r="B57" s="572" t="str">
        <f>IF('Formular 3a_3'!B59&lt;1,"",'Formular 3a_3'!B59)</f>
        <v/>
      </c>
      <c r="C57" s="573"/>
      <c r="D57" s="573"/>
      <c r="E57" s="573"/>
      <c r="F57" s="574"/>
      <c r="G57" s="572" t="str">
        <f>IF('Formular 3a_3'!G59&lt;1,"",'Formular 3a_3'!G59)</f>
        <v/>
      </c>
      <c r="H57" s="573"/>
      <c r="I57" s="573"/>
      <c r="J57" s="573"/>
      <c r="K57" s="574"/>
      <c r="L57" s="578" t="str">
        <f>IF('Formular 3a_3'!O59&lt;1,"",'Formular 3a_3'!O59)</f>
        <v/>
      </c>
      <c r="M57" s="573"/>
      <c r="N57" s="573"/>
      <c r="O57" s="573"/>
      <c r="P57" s="574"/>
      <c r="Q57" s="572" t="str">
        <f>IF('Formular 3a_3'!S59&lt;1,"",'Formular 3a_3'!S59)</f>
        <v/>
      </c>
      <c r="R57" s="573"/>
      <c r="S57" s="573"/>
      <c r="T57" s="573"/>
      <c r="U57" s="573"/>
      <c r="V57" s="573"/>
      <c r="W57" s="363"/>
      <c r="X57" s="363"/>
      <c r="Y57" s="364"/>
      <c r="Z57" s="602" t="str">
        <f>IF('Formular 3a_3'!Z59&lt;1,"",'Formular 3a_3'!Z59)</f>
        <v/>
      </c>
      <c r="AA57" s="386"/>
    </row>
    <row r="58" spans="1:27" ht="10.199999999999999" customHeight="1">
      <c r="A58" s="475"/>
      <c r="B58" s="575"/>
      <c r="C58" s="576"/>
      <c r="D58" s="576"/>
      <c r="E58" s="576"/>
      <c r="F58" s="577"/>
      <c r="G58" s="575"/>
      <c r="H58" s="576"/>
      <c r="I58" s="576"/>
      <c r="J58" s="576"/>
      <c r="K58" s="577"/>
      <c r="L58" s="575"/>
      <c r="M58" s="576"/>
      <c r="N58" s="576"/>
      <c r="O58" s="576"/>
      <c r="P58" s="577"/>
      <c r="Q58" s="575"/>
      <c r="R58" s="576"/>
      <c r="S58" s="576"/>
      <c r="T58" s="576"/>
      <c r="U58" s="576"/>
      <c r="V58" s="576"/>
      <c r="W58" s="365"/>
      <c r="X58" s="365"/>
      <c r="Y58" s="366"/>
      <c r="Z58" s="603"/>
      <c r="AA58" s="386"/>
    </row>
    <row r="59" spans="1:27" ht="10.199999999999999" customHeight="1">
      <c r="A59" s="474">
        <v>102</v>
      </c>
      <c r="B59" s="572" t="str">
        <f>IF('Formular 3a_3'!B61&lt;1,"",'Formular 3a_3'!B61)</f>
        <v/>
      </c>
      <c r="C59" s="573"/>
      <c r="D59" s="573"/>
      <c r="E59" s="573"/>
      <c r="F59" s="574"/>
      <c r="G59" s="572" t="str">
        <f>IF('Formular 3a_3'!G61&lt;1,"",'Formular 3a_3'!G61)</f>
        <v/>
      </c>
      <c r="H59" s="573"/>
      <c r="I59" s="573"/>
      <c r="J59" s="573"/>
      <c r="K59" s="574"/>
      <c r="L59" s="578" t="str">
        <f>IF('Formular 3a_3'!O61&lt;1,"",'Formular 3a_3'!O61)</f>
        <v/>
      </c>
      <c r="M59" s="573"/>
      <c r="N59" s="573"/>
      <c r="O59" s="573"/>
      <c r="P59" s="574"/>
      <c r="Q59" s="572" t="str">
        <f>IF('Formular 3a_3'!S61&lt;1,"",'Formular 3a_3'!S61)</f>
        <v/>
      </c>
      <c r="R59" s="573"/>
      <c r="S59" s="573"/>
      <c r="T59" s="573"/>
      <c r="U59" s="573"/>
      <c r="V59" s="573"/>
      <c r="W59" s="363"/>
      <c r="X59" s="363"/>
      <c r="Y59" s="364"/>
      <c r="Z59" s="602" t="str">
        <f>IF('Formular 3a_3'!Z61&lt;1,"",'Formular 3a_3'!Z61)</f>
        <v/>
      </c>
      <c r="AA59" s="386"/>
    </row>
    <row r="60" spans="1:27" ht="10.199999999999999" customHeight="1">
      <c r="A60" s="475"/>
      <c r="B60" s="575"/>
      <c r="C60" s="576"/>
      <c r="D60" s="576"/>
      <c r="E60" s="576"/>
      <c r="F60" s="577"/>
      <c r="G60" s="575"/>
      <c r="H60" s="576"/>
      <c r="I60" s="576"/>
      <c r="J60" s="576"/>
      <c r="K60" s="577"/>
      <c r="L60" s="575"/>
      <c r="M60" s="576"/>
      <c r="N60" s="576"/>
      <c r="O60" s="576"/>
      <c r="P60" s="577"/>
      <c r="Q60" s="575"/>
      <c r="R60" s="576"/>
      <c r="S60" s="576"/>
      <c r="T60" s="576"/>
      <c r="U60" s="576"/>
      <c r="V60" s="576"/>
      <c r="W60" s="365"/>
      <c r="X60" s="365"/>
      <c r="Y60" s="366"/>
      <c r="Z60" s="603"/>
      <c r="AA60" s="386"/>
    </row>
    <row r="61" spans="1:27" ht="10.199999999999999" customHeight="1">
      <c r="A61" s="474">
        <v>103</v>
      </c>
      <c r="B61" s="572" t="str">
        <f>IF('Formular 3a_3'!B63&lt;1,"",'Formular 3a_3'!B63)</f>
        <v/>
      </c>
      <c r="C61" s="573"/>
      <c r="D61" s="573"/>
      <c r="E61" s="573"/>
      <c r="F61" s="574"/>
      <c r="G61" s="572" t="str">
        <f>IF('Formular 3a_3'!G63&lt;1,"",'Formular 3a_3'!G63)</f>
        <v/>
      </c>
      <c r="H61" s="573"/>
      <c r="I61" s="573"/>
      <c r="J61" s="573"/>
      <c r="K61" s="574"/>
      <c r="L61" s="578" t="str">
        <f>IF('Formular 3a_3'!O63&lt;1,"",'Formular 3a_3'!O63)</f>
        <v/>
      </c>
      <c r="M61" s="573"/>
      <c r="N61" s="573"/>
      <c r="O61" s="573"/>
      <c r="P61" s="574"/>
      <c r="Q61" s="572" t="str">
        <f>IF('Formular 3a_3'!S63&lt;1,"",'Formular 3a_3'!S63)</f>
        <v/>
      </c>
      <c r="R61" s="573"/>
      <c r="S61" s="573"/>
      <c r="T61" s="573"/>
      <c r="U61" s="573"/>
      <c r="V61" s="573"/>
      <c r="W61" s="363"/>
      <c r="X61" s="363"/>
      <c r="Y61" s="364"/>
      <c r="Z61" s="602" t="str">
        <f>IF('Formular 3a_3'!Z63&lt;1,"",'Formular 3a_3'!Z63)</f>
        <v/>
      </c>
      <c r="AA61" s="386"/>
    </row>
    <row r="62" spans="1:27" ht="10.199999999999999" customHeight="1">
      <c r="A62" s="475"/>
      <c r="B62" s="575"/>
      <c r="C62" s="576"/>
      <c r="D62" s="576"/>
      <c r="E62" s="576"/>
      <c r="F62" s="577"/>
      <c r="G62" s="575"/>
      <c r="H62" s="576"/>
      <c r="I62" s="576"/>
      <c r="J62" s="576"/>
      <c r="K62" s="577"/>
      <c r="L62" s="575"/>
      <c r="M62" s="576"/>
      <c r="N62" s="576"/>
      <c r="O62" s="576"/>
      <c r="P62" s="577"/>
      <c r="Q62" s="575"/>
      <c r="R62" s="576"/>
      <c r="S62" s="576"/>
      <c r="T62" s="576"/>
      <c r="U62" s="576"/>
      <c r="V62" s="576"/>
      <c r="W62" s="365"/>
      <c r="X62" s="365"/>
      <c r="Y62" s="366"/>
      <c r="Z62" s="603"/>
      <c r="AA62" s="386"/>
    </row>
    <row r="63" spans="1:27" ht="10.199999999999999" customHeight="1">
      <c r="A63" s="474">
        <v>104</v>
      </c>
      <c r="B63" s="572" t="str">
        <f>IF('Formular 3a_3'!B65&lt;1,"",'Formular 3a_3'!B65)</f>
        <v/>
      </c>
      <c r="C63" s="573"/>
      <c r="D63" s="573"/>
      <c r="E63" s="573"/>
      <c r="F63" s="574"/>
      <c r="G63" s="572" t="str">
        <f>IF('Formular 3a_3'!G65&lt;1,"",'Formular 3a_3'!G65)</f>
        <v/>
      </c>
      <c r="H63" s="573"/>
      <c r="I63" s="573"/>
      <c r="J63" s="573"/>
      <c r="K63" s="574"/>
      <c r="L63" s="578" t="str">
        <f>IF('Formular 3a_3'!O65&lt;1,"",'Formular 3a_3'!O65)</f>
        <v/>
      </c>
      <c r="M63" s="573"/>
      <c r="N63" s="573"/>
      <c r="O63" s="573"/>
      <c r="P63" s="574"/>
      <c r="Q63" s="572" t="str">
        <f>IF('Formular 3a_3'!S65&lt;1,"",'Formular 3a_3'!S65)</f>
        <v/>
      </c>
      <c r="R63" s="573"/>
      <c r="S63" s="573"/>
      <c r="T63" s="573"/>
      <c r="U63" s="573"/>
      <c r="V63" s="573"/>
      <c r="W63" s="363"/>
      <c r="X63" s="363"/>
      <c r="Y63" s="364"/>
      <c r="Z63" s="602" t="str">
        <f>IF('Formular 3a_3'!Z65&lt;1,"",'Formular 3a_3'!Z65)</f>
        <v/>
      </c>
      <c r="AA63" s="386"/>
    </row>
    <row r="64" spans="1:27" ht="10.199999999999999" customHeight="1">
      <c r="A64" s="475"/>
      <c r="B64" s="575"/>
      <c r="C64" s="576"/>
      <c r="D64" s="576"/>
      <c r="E64" s="576"/>
      <c r="F64" s="577"/>
      <c r="G64" s="575"/>
      <c r="H64" s="576"/>
      <c r="I64" s="576"/>
      <c r="J64" s="576"/>
      <c r="K64" s="577"/>
      <c r="L64" s="575"/>
      <c r="M64" s="576"/>
      <c r="N64" s="576"/>
      <c r="O64" s="576"/>
      <c r="P64" s="577"/>
      <c r="Q64" s="575"/>
      <c r="R64" s="576"/>
      <c r="S64" s="576"/>
      <c r="T64" s="576"/>
      <c r="U64" s="576"/>
      <c r="V64" s="576"/>
      <c r="W64" s="365"/>
      <c r="X64" s="365"/>
      <c r="Y64" s="366"/>
      <c r="Z64" s="603"/>
      <c r="AA64" s="386"/>
    </row>
    <row r="65" spans="1:30" ht="10.199999999999999" customHeight="1">
      <c r="A65" s="474">
        <v>105</v>
      </c>
      <c r="B65" s="572" t="str">
        <f>IF('Formular 3a_3'!B67&lt;1,"",'Formular 3a_3'!B67)</f>
        <v/>
      </c>
      <c r="C65" s="573"/>
      <c r="D65" s="573"/>
      <c r="E65" s="573"/>
      <c r="F65" s="574"/>
      <c r="G65" s="572" t="str">
        <f>IF('Formular 3a_3'!G67&lt;1,"",'Formular 3a_3'!G67)</f>
        <v/>
      </c>
      <c r="H65" s="573"/>
      <c r="I65" s="573"/>
      <c r="J65" s="573"/>
      <c r="K65" s="574"/>
      <c r="L65" s="578" t="str">
        <f>IF('Formular 3a_3'!O67&lt;1,"",'Formular 3a_3'!O67)</f>
        <v/>
      </c>
      <c r="M65" s="573"/>
      <c r="N65" s="573"/>
      <c r="O65" s="573"/>
      <c r="P65" s="574"/>
      <c r="Q65" s="572" t="str">
        <f>IF('Formular 3a_3'!S67&lt;1,"",'Formular 3a_3'!S67)</f>
        <v/>
      </c>
      <c r="R65" s="573"/>
      <c r="S65" s="573"/>
      <c r="T65" s="573"/>
      <c r="U65" s="573"/>
      <c r="V65" s="573"/>
      <c r="W65" s="363"/>
      <c r="X65" s="363"/>
      <c r="Y65" s="364"/>
      <c r="Z65" s="602" t="str">
        <f>IF('Formular 3a_3'!Z67&lt;1,"",'Formular 3a_3'!Z67)</f>
        <v/>
      </c>
      <c r="AA65" s="386"/>
    </row>
    <row r="66" spans="1:30" ht="10.199999999999999" customHeight="1">
      <c r="A66" s="475"/>
      <c r="B66" s="575"/>
      <c r="C66" s="576"/>
      <c r="D66" s="576"/>
      <c r="E66" s="576"/>
      <c r="F66" s="577"/>
      <c r="G66" s="575"/>
      <c r="H66" s="576"/>
      <c r="I66" s="576"/>
      <c r="J66" s="576"/>
      <c r="K66" s="577"/>
      <c r="L66" s="575"/>
      <c r="M66" s="576"/>
      <c r="N66" s="576"/>
      <c r="O66" s="576"/>
      <c r="P66" s="577"/>
      <c r="Q66" s="575"/>
      <c r="R66" s="576"/>
      <c r="S66" s="576"/>
      <c r="T66" s="576"/>
      <c r="U66" s="576"/>
      <c r="V66" s="576"/>
      <c r="W66" s="365"/>
      <c r="X66" s="365"/>
      <c r="Y66" s="366"/>
      <c r="Z66" s="603"/>
      <c r="AA66" s="386"/>
    </row>
    <row r="67" spans="1:30" ht="10.199999999999999" customHeight="1">
      <c r="A67" s="474">
        <v>196</v>
      </c>
      <c r="B67" s="572" t="str">
        <f>IF('Formular 3a_3'!B69&lt;1,"",'Formular 3a_3'!B69)</f>
        <v/>
      </c>
      <c r="C67" s="573"/>
      <c r="D67" s="573"/>
      <c r="E67" s="573"/>
      <c r="F67" s="574"/>
      <c r="G67" s="572" t="str">
        <f>IF('Formular 3a_3'!G69&lt;1,"",'Formular 3a_3'!G69)</f>
        <v/>
      </c>
      <c r="H67" s="573"/>
      <c r="I67" s="573"/>
      <c r="J67" s="573"/>
      <c r="K67" s="574"/>
      <c r="L67" s="578" t="str">
        <f>IF('Formular 3a_3'!O69&lt;1,"",'Formular 3a_3'!O69)</f>
        <v/>
      </c>
      <c r="M67" s="573"/>
      <c r="N67" s="573"/>
      <c r="O67" s="573"/>
      <c r="P67" s="574"/>
      <c r="Q67" s="572" t="str">
        <f>IF('Formular 3a_3'!S69&lt;1,"",'Formular 3a_3'!S69)</f>
        <v/>
      </c>
      <c r="R67" s="573"/>
      <c r="S67" s="573"/>
      <c r="T67" s="573"/>
      <c r="U67" s="573"/>
      <c r="V67" s="573"/>
      <c r="W67" s="363"/>
      <c r="X67" s="363"/>
      <c r="Y67" s="364"/>
      <c r="Z67" s="602" t="str">
        <f>IF('Formular 3a_3'!Z69&lt;1,"",'Formular 3a_3'!Z69)</f>
        <v/>
      </c>
      <c r="AA67" s="386"/>
    </row>
    <row r="68" spans="1:30" ht="10.199999999999999" customHeight="1">
      <c r="A68" s="475"/>
      <c r="B68" s="575"/>
      <c r="C68" s="576"/>
      <c r="D68" s="576"/>
      <c r="E68" s="576"/>
      <c r="F68" s="577"/>
      <c r="G68" s="575"/>
      <c r="H68" s="576"/>
      <c r="I68" s="576"/>
      <c r="J68" s="576"/>
      <c r="K68" s="577"/>
      <c r="L68" s="575"/>
      <c r="M68" s="576"/>
      <c r="N68" s="576"/>
      <c r="O68" s="576"/>
      <c r="P68" s="577"/>
      <c r="Q68" s="575"/>
      <c r="R68" s="576"/>
      <c r="S68" s="576"/>
      <c r="T68" s="576"/>
      <c r="U68" s="576"/>
      <c r="V68" s="576"/>
      <c r="W68" s="365"/>
      <c r="X68" s="365"/>
      <c r="Y68" s="366"/>
      <c r="Z68" s="603"/>
      <c r="AA68" s="386"/>
    </row>
    <row r="69" spans="1:30" ht="10.199999999999999" customHeight="1">
      <c r="A69" s="474">
        <v>107</v>
      </c>
      <c r="B69" s="572" t="str">
        <f>IF('Formular 3a_3'!B71&lt;1,"",'Formular 3a_3'!B71)</f>
        <v/>
      </c>
      <c r="C69" s="573"/>
      <c r="D69" s="573"/>
      <c r="E69" s="573"/>
      <c r="F69" s="574"/>
      <c r="G69" s="572" t="str">
        <f>IF('Formular 3a_3'!G71&lt;1,"",'Formular 3a_3'!G71)</f>
        <v/>
      </c>
      <c r="H69" s="573"/>
      <c r="I69" s="573"/>
      <c r="J69" s="573"/>
      <c r="K69" s="574"/>
      <c r="L69" s="578" t="str">
        <f>IF('Formular 3a_3'!O71&lt;1,"",'Formular 3a_3'!O71)</f>
        <v/>
      </c>
      <c r="M69" s="573"/>
      <c r="N69" s="573"/>
      <c r="O69" s="573"/>
      <c r="P69" s="574"/>
      <c r="Q69" s="572" t="str">
        <f>IF('Formular 3a_3'!S71&lt;1,"",'Formular 3a_3'!S71)</f>
        <v/>
      </c>
      <c r="R69" s="573"/>
      <c r="S69" s="573"/>
      <c r="T69" s="573"/>
      <c r="U69" s="573"/>
      <c r="V69" s="573"/>
      <c r="W69" s="363"/>
      <c r="X69" s="363"/>
      <c r="Y69" s="364"/>
      <c r="Z69" s="602" t="str">
        <f>IF('Formular 3a_3'!Z71&lt;1,"",'Formular 3a_3'!Z71)</f>
        <v/>
      </c>
      <c r="AA69" s="386"/>
    </row>
    <row r="70" spans="1:30" ht="10.199999999999999" customHeight="1">
      <c r="A70" s="475"/>
      <c r="B70" s="575"/>
      <c r="C70" s="576"/>
      <c r="D70" s="576"/>
      <c r="E70" s="576"/>
      <c r="F70" s="577"/>
      <c r="G70" s="575"/>
      <c r="H70" s="576"/>
      <c r="I70" s="576"/>
      <c r="J70" s="576"/>
      <c r="K70" s="577"/>
      <c r="L70" s="575"/>
      <c r="M70" s="576"/>
      <c r="N70" s="576"/>
      <c r="O70" s="576"/>
      <c r="P70" s="577"/>
      <c r="Q70" s="575"/>
      <c r="R70" s="576"/>
      <c r="S70" s="576"/>
      <c r="T70" s="576"/>
      <c r="U70" s="576"/>
      <c r="V70" s="576"/>
      <c r="W70" s="365"/>
      <c r="X70" s="365"/>
      <c r="Y70" s="366"/>
      <c r="Z70" s="603"/>
      <c r="AA70" s="386"/>
    </row>
    <row r="71" spans="1:30" ht="10.199999999999999" customHeight="1">
      <c r="A71" s="474">
        <v>108</v>
      </c>
      <c r="B71" s="572" t="str">
        <f>IF('Formular 3a_3'!B73&lt;1,"",'Formular 3a_3'!B73)</f>
        <v/>
      </c>
      <c r="C71" s="573"/>
      <c r="D71" s="573"/>
      <c r="E71" s="573"/>
      <c r="F71" s="574"/>
      <c r="G71" s="572" t="str">
        <f>IF('Formular 3a_3'!G73&lt;1,"",'Formular 3a_3'!G73)</f>
        <v/>
      </c>
      <c r="H71" s="573"/>
      <c r="I71" s="573"/>
      <c r="J71" s="573"/>
      <c r="K71" s="574"/>
      <c r="L71" s="578" t="str">
        <f>IF('Formular 3a_3'!O73&lt;1,"",'Formular 3a_3'!O73)</f>
        <v/>
      </c>
      <c r="M71" s="573"/>
      <c r="N71" s="573"/>
      <c r="O71" s="573"/>
      <c r="P71" s="574"/>
      <c r="Q71" s="572" t="str">
        <f>IF('Formular 3a_3'!S73&lt;1,"",'Formular 3a_3'!S73)</f>
        <v/>
      </c>
      <c r="R71" s="573"/>
      <c r="S71" s="573"/>
      <c r="T71" s="573"/>
      <c r="U71" s="573"/>
      <c r="V71" s="573"/>
      <c r="W71" s="363"/>
      <c r="X71" s="363"/>
      <c r="Y71" s="364"/>
      <c r="Z71" s="602" t="str">
        <f>IF('Formular 3a_3'!Z73&lt;1,"",'Formular 3a_3'!Z73)</f>
        <v/>
      </c>
      <c r="AA71" s="386"/>
    </row>
    <row r="72" spans="1:30" ht="10.199999999999999" customHeight="1">
      <c r="A72" s="475"/>
      <c r="B72" s="575"/>
      <c r="C72" s="576"/>
      <c r="D72" s="576"/>
      <c r="E72" s="576"/>
      <c r="F72" s="577"/>
      <c r="G72" s="575"/>
      <c r="H72" s="576"/>
      <c r="I72" s="576"/>
      <c r="J72" s="576"/>
      <c r="K72" s="577"/>
      <c r="L72" s="575"/>
      <c r="M72" s="576"/>
      <c r="N72" s="576"/>
      <c r="O72" s="576"/>
      <c r="P72" s="577"/>
      <c r="Q72" s="575"/>
      <c r="R72" s="576"/>
      <c r="S72" s="576"/>
      <c r="T72" s="576"/>
      <c r="U72" s="576"/>
      <c r="V72" s="576"/>
      <c r="W72" s="365"/>
      <c r="X72" s="365"/>
      <c r="Y72" s="366"/>
      <c r="Z72" s="603"/>
      <c r="AA72" s="386"/>
      <c r="AB72" s="20"/>
    </row>
    <row r="73" spans="1:30" ht="10.199999999999999" customHeight="1">
      <c r="A73" s="474">
        <v>109</v>
      </c>
      <c r="B73" s="572" t="str">
        <f>IF('Formular 3a_3'!B75&lt;1,"",'Formular 3a_3'!B75)</f>
        <v/>
      </c>
      <c r="C73" s="573"/>
      <c r="D73" s="573"/>
      <c r="E73" s="573"/>
      <c r="F73" s="574"/>
      <c r="G73" s="572" t="str">
        <f>IF('Formular 3a_3'!G75&lt;1,"",'Formular 3a_3'!G75)</f>
        <v/>
      </c>
      <c r="H73" s="573"/>
      <c r="I73" s="573"/>
      <c r="J73" s="573"/>
      <c r="K73" s="574"/>
      <c r="L73" s="578" t="str">
        <f>IF('Formular 3a_3'!O75&lt;1,"",'Formular 3a_3'!O75)</f>
        <v/>
      </c>
      <c r="M73" s="573"/>
      <c r="N73" s="573"/>
      <c r="O73" s="573"/>
      <c r="P73" s="574"/>
      <c r="Q73" s="572" t="str">
        <f>IF('Formular 3a_3'!S75&lt;1,"",'Formular 3a_3'!S75)</f>
        <v/>
      </c>
      <c r="R73" s="573"/>
      <c r="S73" s="573"/>
      <c r="T73" s="573"/>
      <c r="U73" s="573"/>
      <c r="V73" s="573"/>
      <c r="W73" s="363"/>
      <c r="X73" s="363"/>
      <c r="Y73" s="364"/>
      <c r="Z73" s="602" t="str">
        <f>IF('Formular 3a_3'!Z75&lt;1,"",'Formular 3a_3'!Z75)</f>
        <v/>
      </c>
      <c r="AA73" s="386"/>
    </row>
    <row r="74" spans="1:30" ht="10.199999999999999" customHeight="1">
      <c r="A74" s="475"/>
      <c r="B74" s="575"/>
      <c r="C74" s="576"/>
      <c r="D74" s="576"/>
      <c r="E74" s="576"/>
      <c r="F74" s="577"/>
      <c r="G74" s="575"/>
      <c r="H74" s="576"/>
      <c r="I74" s="576"/>
      <c r="J74" s="576"/>
      <c r="K74" s="577"/>
      <c r="L74" s="575"/>
      <c r="M74" s="576"/>
      <c r="N74" s="576"/>
      <c r="O74" s="576"/>
      <c r="P74" s="577"/>
      <c r="Q74" s="575"/>
      <c r="R74" s="576"/>
      <c r="S74" s="576"/>
      <c r="T74" s="576"/>
      <c r="U74" s="576"/>
      <c r="V74" s="576"/>
      <c r="W74" s="365"/>
      <c r="X74" s="365"/>
      <c r="Y74" s="366"/>
      <c r="Z74" s="603"/>
      <c r="AA74" s="386"/>
      <c r="AB74" s="240"/>
      <c r="AC74" s="240"/>
      <c r="AD74" s="19"/>
    </row>
    <row r="75" spans="1:30" ht="10.199999999999999" customHeight="1">
      <c r="A75" s="474">
        <v>110</v>
      </c>
      <c r="B75" s="572" t="str">
        <f>IF('Formular 3a_3'!B77&lt;1,"",'Formular 3a_3'!B77)</f>
        <v/>
      </c>
      <c r="C75" s="573"/>
      <c r="D75" s="573"/>
      <c r="E75" s="573"/>
      <c r="F75" s="574"/>
      <c r="G75" s="572" t="str">
        <f>IF('Formular 3a_3'!G77&lt;1,"",'Formular 3a_3'!G77)</f>
        <v/>
      </c>
      <c r="H75" s="573"/>
      <c r="I75" s="573"/>
      <c r="J75" s="573"/>
      <c r="K75" s="574"/>
      <c r="L75" s="578" t="str">
        <f>IF('Formular 3a_3'!O77&lt;1,"",'Formular 3a_3'!O77)</f>
        <v/>
      </c>
      <c r="M75" s="573"/>
      <c r="N75" s="573"/>
      <c r="O75" s="573"/>
      <c r="P75" s="574"/>
      <c r="Q75" s="572" t="str">
        <f>IF('Formular 3a_3'!S77&lt;1,"",'Formular 3a_3'!S77)</f>
        <v/>
      </c>
      <c r="R75" s="573"/>
      <c r="S75" s="573"/>
      <c r="T75" s="573"/>
      <c r="U75" s="573"/>
      <c r="V75" s="573"/>
      <c r="W75" s="363"/>
      <c r="X75" s="363"/>
      <c r="Y75" s="364"/>
      <c r="Z75" s="602" t="str">
        <f>IF('Formular 3a_3'!Z77&lt;1,"",'Formular 3a_3'!Z77)</f>
        <v/>
      </c>
      <c r="AA75" s="386"/>
    </row>
    <row r="76" spans="1:30" ht="10.199999999999999" customHeight="1">
      <c r="A76" s="475"/>
      <c r="B76" s="575"/>
      <c r="C76" s="576"/>
      <c r="D76" s="576"/>
      <c r="E76" s="576"/>
      <c r="F76" s="577"/>
      <c r="G76" s="575"/>
      <c r="H76" s="576"/>
      <c r="I76" s="576"/>
      <c r="J76" s="576"/>
      <c r="K76" s="577"/>
      <c r="L76" s="575"/>
      <c r="M76" s="576"/>
      <c r="N76" s="576"/>
      <c r="O76" s="576"/>
      <c r="P76" s="577"/>
      <c r="Q76" s="575"/>
      <c r="R76" s="576"/>
      <c r="S76" s="576"/>
      <c r="T76" s="576"/>
      <c r="U76" s="576"/>
      <c r="V76" s="576"/>
      <c r="W76" s="365"/>
      <c r="X76" s="365"/>
      <c r="Y76" s="366"/>
      <c r="Z76" s="603"/>
      <c r="AA76" s="386"/>
    </row>
    <row r="77" spans="1:30" ht="10.199999999999999" customHeight="1">
      <c r="A77" s="474">
        <v>111</v>
      </c>
      <c r="B77" s="572" t="str">
        <f>IF('Formular 3a_3'!B79&lt;1,"",'Formular 3a_3'!B79)</f>
        <v/>
      </c>
      <c r="C77" s="573"/>
      <c r="D77" s="573"/>
      <c r="E77" s="573"/>
      <c r="F77" s="574"/>
      <c r="G77" s="572" t="str">
        <f>IF('Formular 3a_3'!G79&lt;1,"",'Formular 3a_3'!G79)</f>
        <v/>
      </c>
      <c r="H77" s="573"/>
      <c r="I77" s="573"/>
      <c r="J77" s="573"/>
      <c r="K77" s="574"/>
      <c r="L77" s="578" t="str">
        <f>IF('Formular 3a_3'!O79&lt;1,"",'Formular 3a_3'!O79)</f>
        <v/>
      </c>
      <c r="M77" s="573"/>
      <c r="N77" s="573"/>
      <c r="O77" s="573"/>
      <c r="P77" s="574"/>
      <c r="Q77" s="572" t="str">
        <f>IF('Formular 3a_3'!S79&lt;1,"",'Formular 3a_3'!S79)</f>
        <v/>
      </c>
      <c r="R77" s="573"/>
      <c r="S77" s="573"/>
      <c r="T77" s="573"/>
      <c r="U77" s="573"/>
      <c r="V77" s="573"/>
      <c r="W77" s="363"/>
      <c r="X77" s="363"/>
      <c r="Y77" s="364"/>
      <c r="Z77" s="602" t="str">
        <f>IF('Formular 3a_3'!Z79&lt;1,"",'Formular 3a_3'!Z79)</f>
        <v/>
      </c>
      <c r="AA77" s="386"/>
    </row>
    <row r="78" spans="1:30" ht="10.199999999999999" customHeight="1">
      <c r="A78" s="475"/>
      <c r="B78" s="575"/>
      <c r="C78" s="576"/>
      <c r="D78" s="576"/>
      <c r="E78" s="576"/>
      <c r="F78" s="577"/>
      <c r="G78" s="575"/>
      <c r="H78" s="576"/>
      <c r="I78" s="576"/>
      <c r="J78" s="576"/>
      <c r="K78" s="577"/>
      <c r="L78" s="575"/>
      <c r="M78" s="576"/>
      <c r="N78" s="576"/>
      <c r="O78" s="576"/>
      <c r="P78" s="577"/>
      <c r="Q78" s="575"/>
      <c r="R78" s="576"/>
      <c r="S78" s="576"/>
      <c r="T78" s="576"/>
      <c r="U78" s="576"/>
      <c r="V78" s="576"/>
      <c r="W78" s="365"/>
      <c r="X78" s="365"/>
      <c r="Y78" s="366"/>
      <c r="Z78" s="603"/>
      <c r="AA78" s="386"/>
    </row>
    <row r="79" spans="1:30" ht="10.199999999999999" customHeight="1">
      <c r="A79" s="474">
        <v>112</v>
      </c>
      <c r="B79" s="572" t="str">
        <f>IF('Formular 3a_3'!B81&lt;1,"",'Formular 3a_3'!B81)</f>
        <v/>
      </c>
      <c r="C79" s="573"/>
      <c r="D79" s="573"/>
      <c r="E79" s="573"/>
      <c r="F79" s="574"/>
      <c r="G79" s="572" t="str">
        <f>IF('Formular 3a_3'!G81&lt;1,"",'Formular 3a_3'!G81)</f>
        <v/>
      </c>
      <c r="H79" s="573"/>
      <c r="I79" s="573"/>
      <c r="J79" s="573"/>
      <c r="K79" s="574"/>
      <c r="L79" s="578" t="str">
        <f>IF('Formular 3a_3'!O81&lt;1,"",'Formular 3a_3'!O81)</f>
        <v/>
      </c>
      <c r="M79" s="573"/>
      <c r="N79" s="573"/>
      <c r="O79" s="573"/>
      <c r="P79" s="574"/>
      <c r="Q79" s="572" t="str">
        <f>IF('Formular 3a_3'!S81&lt;1,"",'Formular 3a_3'!S81)</f>
        <v/>
      </c>
      <c r="R79" s="573"/>
      <c r="S79" s="573"/>
      <c r="T79" s="573"/>
      <c r="U79" s="573"/>
      <c r="V79" s="573"/>
      <c r="W79" s="363"/>
      <c r="X79" s="363"/>
      <c r="Y79" s="364"/>
      <c r="Z79" s="602" t="str">
        <f>IF('Formular 3a_3'!Z81&lt;1,"",'Formular 3a_3'!Z81)</f>
        <v/>
      </c>
      <c r="AA79" s="386"/>
    </row>
    <row r="80" spans="1:30" ht="10.199999999999999" customHeight="1">
      <c r="A80" s="475"/>
      <c r="B80" s="575"/>
      <c r="C80" s="576"/>
      <c r="D80" s="576"/>
      <c r="E80" s="576"/>
      <c r="F80" s="577"/>
      <c r="G80" s="575"/>
      <c r="H80" s="576"/>
      <c r="I80" s="576"/>
      <c r="J80" s="576"/>
      <c r="K80" s="577"/>
      <c r="L80" s="575"/>
      <c r="M80" s="576"/>
      <c r="N80" s="576"/>
      <c r="O80" s="576"/>
      <c r="P80" s="577"/>
      <c r="Q80" s="575"/>
      <c r="R80" s="576"/>
      <c r="S80" s="576"/>
      <c r="T80" s="576"/>
      <c r="U80" s="576"/>
      <c r="V80" s="576"/>
      <c r="W80" s="365"/>
      <c r="X80" s="365"/>
      <c r="Y80" s="366"/>
      <c r="Z80" s="603"/>
      <c r="AA80" s="386"/>
    </row>
    <row r="81" spans="1:30" ht="10.199999999999999" customHeight="1">
      <c r="A81" s="474">
        <v>113</v>
      </c>
      <c r="B81" s="572" t="str">
        <f>IF('Formular 3a_3'!B83&lt;1,"",'Formular 3a_3'!B83)</f>
        <v/>
      </c>
      <c r="C81" s="573"/>
      <c r="D81" s="573"/>
      <c r="E81" s="573"/>
      <c r="F81" s="574"/>
      <c r="G81" s="572" t="str">
        <f>IF('Formular 3a_3'!G83&lt;1,"",'Formular 3a_3'!G83)</f>
        <v/>
      </c>
      <c r="H81" s="573"/>
      <c r="I81" s="573"/>
      <c r="J81" s="573"/>
      <c r="K81" s="574"/>
      <c r="L81" s="578" t="str">
        <f>IF('Formular 3a_3'!O83&lt;1,"",'Formular 3a_3'!O83)</f>
        <v/>
      </c>
      <c r="M81" s="573"/>
      <c r="N81" s="573"/>
      <c r="O81" s="573"/>
      <c r="P81" s="574"/>
      <c r="Q81" s="572" t="str">
        <f>IF('Formular 3a_3'!S83&lt;1,"",'Formular 3a_3'!S83)</f>
        <v/>
      </c>
      <c r="R81" s="573"/>
      <c r="S81" s="573"/>
      <c r="T81" s="573"/>
      <c r="U81" s="573"/>
      <c r="V81" s="573"/>
      <c r="W81" s="363"/>
      <c r="X81" s="363"/>
      <c r="Y81" s="364"/>
      <c r="Z81" s="602" t="str">
        <f>IF('Formular 3a_3'!Z83&lt;1,"",'Formular 3a_3'!Z83)</f>
        <v/>
      </c>
      <c r="AA81" s="386"/>
    </row>
    <row r="82" spans="1:30" ht="10.199999999999999" customHeight="1">
      <c r="A82" s="475"/>
      <c r="B82" s="575"/>
      <c r="C82" s="576"/>
      <c r="D82" s="576"/>
      <c r="E82" s="576"/>
      <c r="F82" s="577"/>
      <c r="G82" s="575"/>
      <c r="H82" s="576"/>
      <c r="I82" s="576"/>
      <c r="J82" s="576"/>
      <c r="K82" s="577"/>
      <c r="L82" s="575"/>
      <c r="M82" s="576"/>
      <c r="N82" s="576"/>
      <c r="O82" s="576"/>
      <c r="P82" s="577"/>
      <c r="Q82" s="575"/>
      <c r="R82" s="576"/>
      <c r="S82" s="576"/>
      <c r="T82" s="576"/>
      <c r="U82" s="576"/>
      <c r="V82" s="576"/>
      <c r="W82" s="365"/>
      <c r="X82" s="365"/>
      <c r="Y82" s="366"/>
      <c r="Z82" s="603"/>
      <c r="AA82" s="386"/>
      <c r="AB82" s="20"/>
    </row>
    <row r="83" spans="1:30" ht="10.199999999999999" customHeight="1">
      <c r="A83" s="474">
        <v>114</v>
      </c>
      <c r="B83" s="572" t="str">
        <f>IF('Formular 3a_3'!B85&lt;1,"",'Formular 3a_3'!B85)</f>
        <v/>
      </c>
      <c r="C83" s="573"/>
      <c r="D83" s="573"/>
      <c r="E83" s="573"/>
      <c r="F83" s="574"/>
      <c r="G83" s="572" t="str">
        <f>IF('Formular 3a_3'!G85&lt;1,"",'Formular 3a_3'!G85)</f>
        <v/>
      </c>
      <c r="H83" s="573"/>
      <c r="I83" s="573"/>
      <c r="J83" s="573"/>
      <c r="K83" s="574"/>
      <c r="L83" s="578" t="str">
        <f>IF('Formular 3a_3'!O85&lt;1,"",'Formular 3a_3'!O85)</f>
        <v/>
      </c>
      <c r="M83" s="573"/>
      <c r="N83" s="573"/>
      <c r="O83" s="573"/>
      <c r="P83" s="574"/>
      <c r="Q83" s="572" t="str">
        <f>IF('Formular 3a_3'!S85&lt;1,"",'Formular 3a_3'!S85)</f>
        <v/>
      </c>
      <c r="R83" s="573"/>
      <c r="S83" s="573"/>
      <c r="T83" s="573"/>
      <c r="U83" s="573"/>
      <c r="V83" s="573"/>
      <c r="W83" s="363"/>
      <c r="X83" s="363"/>
      <c r="Y83" s="364"/>
      <c r="Z83" s="602" t="str">
        <f>IF('Formular 3a_3'!Z85&lt;1,"",'Formular 3a_3'!Z85)</f>
        <v/>
      </c>
      <c r="AA83" s="386"/>
    </row>
    <row r="84" spans="1:30" ht="10.199999999999999" customHeight="1">
      <c r="A84" s="475"/>
      <c r="B84" s="575"/>
      <c r="C84" s="576"/>
      <c r="D84" s="576"/>
      <c r="E84" s="576"/>
      <c r="F84" s="577"/>
      <c r="G84" s="575"/>
      <c r="H84" s="576"/>
      <c r="I84" s="576"/>
      <c r="J84" s="576"/>
      <c r="K84" s="577"/>
      <c r="L84" s="575"/>
      <c r="M84" s="576"/>
      <c r="N84" s="576"/>
      <c r="O84" s="576"/>
      <c r="P84" s="577"/>
      <c r="Q84" s="575"/>
      <c r="R84" s="576"/>
      <c r="S84" s="576"/>
      <c r="T84" s="576"/>
      <c r="U84" s="576"/>
      <c r="V84" s="576"/>
      <c r="W84" s="365"/>
      <c r="X84" s="365"/>
      <c r="Y84" s="366"/>
      <c r="Z84" s="603"/>
      <c r="AA84" s="386"/>
      <c r="AB84" s="240"/>
      <c r="AC84" s="240"/>
      <c r="AD84" s="19"/>
    </row>
    <row r="85" spans="1:30" ht="10.199999999999999" customHeight="1">
      <c r="A85" s="474">
        <v>115</v>
      </c>
      <c r="B85" s="572" t="str">
        <f>IF('Formular 3a_3'!B87&lt;1,"",'Formular 3a_3'!B87)</f>
        <v/>
      </c>
      <c r="C85" s="573"/>
      <c r="D85" s="573"/>
      <c r="E85" s="573"/>
      <c r="F85" s="574"/>
      <c r="G85" s="572" t="str">
        <f>IF('Formular 3a_3'!G87&lt;1,"",'Formular 3a_3'!G87)</f>
        <v/>
      </c>
      <c r="H85" s="573"/>
      <c r="I85" s="573"/>
      <c r="J85" s="573"/>
      <c r="K85" s="574"/>
      <c r="L85" s="578" t="str">
        <f>IF('Formular 3a_3'!O87&lt;1,"",'Formular 3a_3'!O87)</f>
        <v/>
      </c>
      <c r="M85" s="573"/>
      <c r="N85" s="573"/>
      <c r="O85" s="573"/>
      <c r="P85" s="574"/>
      <c r="Q85" s="572" t="str">
        <f>IF('Formular 3a_3'!S87&lt;1,"",'Formular 3a_3'!S87)</f>
        <v/>
      </c>
      <c r="R85" s="573"/>
      <c r="S85" s="573"/>
      <c r="T85" s="573"/>
      <c r="U85" s="573"/>
      <c r="V85" s="573"/>
      <c r="W85" s="363"/>
      <c r="X85" s="363"/>
      <c r="Y85" s="364"/>
      <c r="Z85" s="602" t="str">
        <f>IF('Formular 3a_3'!Z87&lt;1,"",'Formular 3a_3'!Z87)</f>
        <v/>
      </c>
      <c r="AA85" s="386"/>
    </row>
    <row r="86" spans="1:30" ht="10.199999999999999" customHeight="1">
      <c r="A86" s="475"/>
      <c r="B86" s="575"/>
      <c r="C86" s="576"/>
      <c r="D86" s="576"/>
      <c r="E86" s="576"/>
      <c r="F86" s="577"/>
      <c r="G86" s="575"/>
      <c r="H86" s="576"/>
      <c r="I86" s="576"/>
      <c r="J86" s="576"/>
      <c r="K86" s="577"/>
      <c r="L86" s="575"/>
      <c r="M86" s="576"/>
      <c r="N86" s="576"/>
      <c r="O86" s="576"/>
      <c r="P86" s="577"/>
      <c r="Q86" s="575"/>
      <c r="R86" s="576"/>
      <c r="S86" s="576"/>
      <c r="T86" s="576"/>
      <c r="U86" s="576"/>
      <c r="V86" s="576"/>
      <c r="W86" s="365"/>
      <c r="X86" s="365"/>
      <c r="Y86" s="366"/>
      <c r="Z86" s="603"/>
      <c r="AA86" s="386"/>
    </row>
    <row r="87" spans="1:30" ht="10.199999999999999" customHeight="1">
      <c r="A87" s="474">
        <v>116</v>
      </c>
      <c r="B87" s="572" t="str">
        <f>IF('Formular 3a_3'!B89&lt;1,"",'Formular 3a_3'!B89)</f>
        <v/>
      </c>
      <c r="C87" s="573"/>
      <c r="D87" s="573"/>
      <c r="E87" s="573"/>
      <c r="F87" s="574"/>
      <c r="G87" s="572" t="str">
        <f>IF('Formular 3a_3'!G89&lt;1,"",'Formular 3a_3'!G89)</f>
        <v/>
      </c>
      <c r="H87" s="573"/>
      <c r="I87" s="573"/>
      <c r="J87" s="573"/>
      <c r="K87" s="574"/>
      <c r="L87" s="578" t="str">
        <f>IF('Formular 3a_3'!O89&lt;1,"",'Formular 3a_3'!O89)</f>
        <v/>
      </c>
      <c r="M87" s="573"/>
      <c r="N87" s="573"/>
      <c r="O87" s="573"/>
      <c r="P87" s="574"/>
      <c r="Q87" s="572" t="str">
        <f>IF('Formular 3a_3'!S89&lt;1,"",'Formular 3a_3'!S89)</f>
        <v/>
      </c>
      <c r="R87" s="573"/>
      <c r="S87" s="573"/>
      <c r="T87" s="573"/>
      <c r="U87" s="573"/>
      <c r="V87" s="573"/>
      <c r="W87" s="363"/>
      <c r="X87" s="363"/>
      <c r="Y87" s="364"/>
      <c r="Z87" s="602" t="str">
        <f>IF('Formular 3a_3'!Z89&lt;1,"",'Formular 3a_3'!Z89)</f>
        <v/>
      </c>
      <c r="AA87" s="386"/>
    </row>
    <row r="88" spans="1:30" ht="10.199999999999999" customHeight="1">
      <c r="A88" s="475"/>
      <c r="B88" s="575"/>
      <c r="C88" s="576"/>
      <c r="D88" s="576"/>
      <c r="E88" s="576"/>
      <c r="F88" s="577"/>
      <c r="G88" s="575"/>
      <c r="H88" s="576"/>
      <c r="I88" s="576"/>
      <c r="J88" s="576"/>
      <c r="K88" s="577"/>
      <c r="L88" s="575"/>
      <c r="M88" s="576"/>
      <c r="N88" s="576"/>
      <c r="O88" s="576"/>
      <c r="P88" s="577"/>
      <c r="Q88" s="575"/>
      <c r="R88" s="576"/>
      <c r="S88" s="576"/>
      <c r="T88" s="576"/>
      <c r="U88" s="576"/>
      <c r="V88" s="576"/>
      <c r="W88" s="365"/>
      <c r="X88" s="365"/>
      <c r="Y88" s="366"/>
      <c r="Z88" s="603"/>
      <c r="AA88" s="386"/>
    </row>
    <row r="89" spans="1:30" ht="10.199999999999999" customHeight="1">
      <c r="A89" s="474">
        <v>117</v>
      </c>
      <c r="B89" s="572" t="str">
        <f>IF('Formular 3a_3'!B91&lt;1,"",'Formular 3a_3'!B91)</f>
        <v/>
      </c>
      <c r="C89" s="573"/>
      <c r="D89" s="573"/>
      <c r="E89" s="573"/>
      <c r="F89" s="574"/>
      <c r="G89" s="572" t="str">
        <f>IF('Formular 3a_3'!G91&lt;1,"",'Formular 3a_3'!G91)</f>
        <v/>
      </c>
      <c r="H89" s="573"/>
      <c r="I89" s="573"/>
      <c r="J89" s="573"/>
      <c r="K89" s="574"/>
      <c r="L89" s="578" t="str">
        <f>IF('Formular 3a_3'!O91&lt;1,"",'Formular 3a_3'!O91)</f>
        <v/>
      </c>
      <c r="M89" s="573"/>
      <c r="N89" s="573"/>
      <c r="O89" s="573"/>
      <c r="P89" s="574"/>
      <c r="Q89" s="572" t="str">
        <f>IF('Formular 3a_3'!S91&lt;1,"",'Formular 3a_3'!S91)</f>
        <v/>
      </c>
      <c r="R89" s="573"/>
      <c r="S89" s="573"/>
      <c r="T89" s="573"/>
      <c r="U89" s="573"/>
      <c r="V89" s="573"/>
      <c r="W89" s="363"/>
      <c r="X89" s="363"/>
      <c r="Y89" s="364"/>
      <c r="Z89" s="602" t="str">
        <f>IF('Formular 3a_3'!Z91&lt;1,"",'Formular 3a_3'!Z91)</f>
        <v/>
      </c>
      <c r="AA89" s="386"/>
    </row>
    <row r="90" spans="1:30" ht="10.199999999999999" customHeight="1">
      <c r="A90" s="475"/>
      <c r="B90" s="575"/>
      <c r="C90" s="576"/>
      <c r="D90" s="576"/>
      <c r="E90" s="576"/>
      <c r="F90" s="577"/>
      <c r="G90" s="575"/>
      <c r="H90" s="576"/>
      <c r="I90" s="576"/>
      <c r="J90" s="576"/>
      <c r="K90" s="577"/>
      <c r="L90" s="575"/>
      <c r="M90" s="576"/>
      <c r="N90" s="576"/>
      <c r="O90" s="576"/>
      <c r="P90" s="577"/>
      <c r="Q90" s="575"/>
      <c r="R90" s="576"/>
      <c r="S90" s="576"/>
      <c r="T90" s="576"/>
      <c r="U90" s="576"/>
      <c r="V90" s="576"/>
      <c r="W90" s="365"/>
      <c r="X90" s="365"/>
      <c r="Y90" s="366"/>
      <c r="Z90" s="603"/>
      <c r="AA90" s="386"/>
    </row>
    <row r="91" spans="1:30" ht="10.199999999999999" customHeight="1">
      <c r="A91" s="474">
        <v>118</v>
      </c>
      <c r="B91" s="572" t="str">
        <f>IF('Formular 3a_3'!B93&lt;1,"",'Formular 3a_3'!B93)</f>
        <v/>
      </c>
      <c r="C91" s="573"/>
      <c r="D91" s="573"/>
      <c r="E91" s="573"/>
      <c r="F91" s="574"/>
      <c r="G91" s="572" t="str">
        <f>IF('Formular 3a_3'!G93&lt;1,"",'Formular 3a_3'!G93)</f>
        <v/>
      </c>
      <c r="H91" s="573"/>
      <c r="I91" s="573"/>
      <c r="J91" s="573"/>
      <c r="K91" s="574"/>
      <c r="L91" s="578" t="str">
        <f>IF('Formular 3a_3'!O93&lt;1,"",'Formular 3a_3'!O93)</f>
        <v/>
      </c>
      <c r="M91" s="573"/>
      <c r="N91" s="573"/>
      <c r="O91" s="573"/>
      <c r="P91" s="574"/>
      <c r="Q91" s="572" t="str">
        <f>IF('Formular 3a_3'!S93&lt;1,"",'Formular 3a_3'!S93)</f>
        <v/>
      </c>
      <c r="R91" s="573"/>
      <c r="S91" s="573"/>
      <c r="T91" s="573"/>
      <c r="U91" s="573"/>
      <c r="V91" s="573"/>
      <c r="W91" s="363"/>
      <c r="X91" s="363"/>
      <c r="Y91" s="364"/>
      <c r="Z91" s="602" t="str">
        <f>IF('Formular 3a_3'!Z93&lt;1,"",'Formular 3a_3'!Z93)</f>
        <v/>
      </c>
      <c r="AA91" s="386"/>
    </row>
    <row r="92" spans="1:30" ht="10.199999999999999" customHeight="1">
      <c r="A92" s="475"/>
      <c r="B92" s="575"/>
      <c r="C92" s="576"/>
      <c r="D92" s="576"/>
      <c r="E92" s="576"/>
      <c r="F92" s="577"/>
      <c r="G92" s="575"/>
      <c r="H92" s="576"/>
      <c r="I92" s="576"/>
      <c r="J92" s="576"/>
      <c r="K92" s="577"/>
      <c r="L92" s="575"/>
      <c r="M92" s="576"/>
      <c r="N92" s="576"/>
      <c r="O92" s="576"/>
      <c r="P92" s="577"/>
      <c r="Q92" s="575"/>
      <c r="R92" s="576"/>
      <c r="S92" s="576"/>
      <c r="T92" s="576"/>
      <c r="U92" s="576"/>
      <c r="V92" s="576"/>
      <c r="W92" s="365"/>
      <c r="X92" s="365"/>
      <c r="Y92" s="366"/>
      <c r="Z92" s="603"/>
      <c r="AA92" s="386"/>
      <c r="AB92" s="20"/>
    </row>
    <row r="93" spans="1:30" ht="10.199999999999999" customHeight="1">
      <c r="A93" s="474">
        <v>119</v>
      </c>
      <c r="B93" s="572" t="str">
        <f>IF('Formular 3a_3'!B95&lt;1,"",'Formular 3a_3'!B95)</f>
        <v/>
      </c>
      <c r="C93" s="573"/>
      <c r="D93" s="573"/>
      <c r="E93" s="573"/>
      <c r="F93" s="574"/>
      <c r="G93" s="572" t="str">
        <f>IF('Formular 3a_3'!G95&lt;1,"",'Formular 3a_3'!G95)</f>
        <v/>
      </c>
      <c r="H93" s="573"/>
      <c r="I93" s="573"/>
      <c r="J93" s="573"/>
      <c r="K93" s="574"/>
      <c r="L93" s="578" t="str">
        <f>IF('Formular 3a_3'!O95&lt;1,"",'Formular 3a_3'!O95)</f>
        <v/>
      </c>
      <c r="M93" s="573"/>
      <c r="N93" s="573"/>
      <c r="O93" s="573"/>
      <c r="P93" s="574"/>
      <c r="Q93" s="572" t="str">
        <f>IF('Formular 3a_3'!S95&lt;1,"",'Formular 3a_3'!S95)</f>
        <v/>
      </c>
      <c r="R93" s="573"/>
      <c r="S93" s="573"/>
      <c r="T93" s="573"/>
      <c r="U93" s="573"/>
      <c r="V93" s="573"/>
      <c r="W93" s="363"/>
      <c r="X93" s="363"/>
      <c r="Y93" s="364"/>
      <c r="Z93" s="602" t="str">
        <f>IF('Formular 3a_3'!Z95&lt;1,"",'Formular 3a_3'!Z95)</f>
        <v/>
      </c>
      <c r="AA93" s="386"/>
    </row>
    <row r="94" spans="1:30" ht="10.199999999999999" customHeight="1">
      <c r="A94" s="475"/>
      <c r="B94" s="575"/>
      <c r="C94" s="576"/>
      <c r="D94" s="576"/>
      <c r="E94" s="576"/>
      <c r="F94" s="577"/>
      <c r="G94" s="575"/>
      <c r="H94" s="576"/>
      <c r="I94" s="576"/>
      <c r="J94" s="576"/>
      <c r="K94" s="577"/>
      <c r="L94" s="575"/>
      <c r="M94" s="576"/>
      <c r="N94" s="576"/>
      <c r="O94" s="576"/>
      <c r="P94" s="577"/>
      <c r="Q94" s="575"/>
      <c r="R94" s="576"/>
      <c r="S94" s="576"/>
      <c r="T94" s="576"/>
      <c r="U94" s="576"/>
      <c r="V94" s="576"/>
      <c r="W94" s="365"/>
      <c r="X94" s="365"/>
      <c r="Y94" s="366"/>
      <c r="Z94" s="603"/>
      <c r="AA94" s="386"/>
      <c r="AB94" s="240"/>
      <c r="AC94" s="240"/>
      <c r="AD94" s="19"/>
    </row>
    <row r="95" spans="1:30" ht="10.199999999999999" customHeight="1">
      <c r="A95" s="474">
        <v>120</v>
      </c>
      <c r="B95" s="572" t="str">
        <f>IF('Formular 3a_3'!B97&lt;1,"",'Formular 3a_3'!B97)</f>
        <v/>
      </c>
      <c r="C95" s="573"/>
      <c r="D95" s="573"/>
      <c r="E95" s="573"/>
      <c r="F95" s="574"/>
      <c r="G95" s="572" t="str">
        <f>IF('Formular 3a_3'!G97&lt;1,"",'Formular 3a_3'!G97)</f>
        <v/>
      </c>
      <c r="H95" s="573"/>
      <c r="I95" s="573"/>
      <c r="J95" s="573"/>
      <c r="K95" s="574"/>
      <c r="L95" s="578" t="str">
        <f>IF('Formular 3a_3'!O97&lt;1,"",'Formular 3a_3'!O97)</f>
        <v/>
      </c>
      <c r="M95" s="573"/>
      <c r="N95" s="573"/>
      <c r="O95" s="573"/>
      <c r="P95" s="574"/>
      <c r="Q95" s="572" t="str">
        <f>IF('Formular 3a_3'!S97&lt;1,"",'Formular 3a_3'!S97)</f>
        <v/>
      </c>
      <c r="R95" s="573"/>
      <c r="S95" s="573"/>
      <c r="T95" s="573"/>
      <c r="U95" s="573"/>
      <c r="V95" s="573"/>
      <c r="W95" s="363"/>
      <c r="X95" s="363"/>
      <c r="Y95" s="364"/>
      <c r="Z95" s="602" t="str">
        <f>IF('Formular 3a_3'!Z97&lt;1,"",'Formular 3a_3'!Z97)</f>
        <v/>
      </c>
      <c r="AA95" s="386"/>
    </row>
    <row r="96" spans="1:30" ht="10.199999999999999" customHeight="1">
      <c r="A96" s="475"/>
      <c r="B96" s="575"/>
      <c r="C96" s="576"/>
      <c r="D96" s="576"/>
      <c r="E96" s="576"/>
      <c r="F96" s="577"/>
      <c r="G96" s="575"/>
      <c r="H96" s="576"/>
      <c r="I96" s="576"/>
      <c r="J96" s="576"/>
      <c r="K96" s="577"/>
      <c r="L96" s="575"/>
      <c r="M96" s="576"/>
      <c r="N96" s="576"/>
      <c r="O96" s="576"/>
      <c r="P96" s="577"/>
      <c r="Q96" s="575"/>
      <c r="R96" s="576"/>
      <c r="S96" s="576"/>
      <c r="T96" s="576"/>
      <c r="U96" s="576"/>
      <c r="V96" s="576"/>
      <c r="W96" s="365"/>
      <c r="X96" s="365"/>
      <c r="Y96" s="366"/>
      <c r="Z96" s="603"/>
      <c r="AA96" s="386"/>
    </row>
    <row r="97" spans="2:30" ht="10.199999999999999" customHeight="1">
      <c r="AA97" s="386"/>
    </row>
    <row r="98" spans="2:30" ht="10.199999999999999" customHeight="1">
      <c r="B98" s="436" t="s">
        <v>462</v>
      </c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N98" s="555">
        <f>SUMPRODUCT(1*(LEN(B17:B95)&gt;0))+'Formular 3b_2'!N98</f>
        <v>0</v>
      </c>
      <c r="O98" s="556"/>
      <c r="AA98" s="386"/>
      <c r="AD98" s="15"/>
    </row>
    <row r="99" spans="2:30" ht="10.199999999999999" customHeight="1"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N99" s="557"/>
      <c r="O99" s="558"/>
      <c r="AA99" s="386"/>
    </row>
    <row r="100" spans="2:30" ht="10.199999999999999" customHeight="1">
      <c r="AA100" s="386"/>
    </row>
    <row r="101" spans="2:30" ht="10.199999999999999" customHeight="1">
      <c r="B101" s="436" t="s">
        <v>463</v>
      </c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N101" s="555">
        <f>COUNTIF(Z17:Z95,"w")+('Formular 3b_2'!N101)</f>
        <v>0</v>
      </c>
      <c r="O101" s="556"/>
      <c r="Q101" s="559" t="str">
        <f>IF(N101&lt;1,"",N101/N98)</f>
        <v/>
      </c>
      <c r="R101" s="560"/>
      <c r="AA101" s="386"/>
    </row>
    <row r="102" spans="2:30" ht="10.199999999999999" customHeight="1"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N102" s="557"/>
      <c r="O102" s="558"/>
      <c r="Q102" s="561"/>
      <c r="R102" s="562"/>
      <c r="AA102" s="386"/>
    </row>
    <row r="103" spans="2:30" ht="10.199999999999999" customHeight="1">
      <c r="AA103" s="386"/>
    </row>
    <row r="104" spans="2:30" ht="10.199999999999999" customHeight="1">
      <c r="B104" s="436" t="s">
        <v>464</v>
      </c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N104" s="555">
        <f>COUNTIF(Z17:Z95,"m")+('Formular 3b_2'!N104)</f>
        <v>0</v>
      </c>
      <c r="O104" s="556"/>
      <c r="Q104" s="559" t="str">
        <f>IF(N104&lt;1,"",N104/N98)</f>
        <v/>
      </c>
      <c r="R104" s="560"/>
      <c r="AA104" s="386"/>
    </row>
    <row r="105" spans="2:30" ht="10.199999999999999" customHeight="1">
      <c r="B105" s="436"/>
      <c r="C105" s="436"/>
      <c r="D105" s="436"/>
      <c r="E105" s="436"/>
      <c r="F105" s="436"/>
      <c r="G105" s="436"/>
      <c r="H105" s="436"/>
      <c r="I105" s="436"/>
      <c r="J105" s="436"/>
      <c r="K105" s="436"/>
      <c r="L105" s="436"/>
      <c r="N105" s="557"/>
      <c r="O105" s="558"/>
      <c r="Q105" s="561"/>
      <c r="R105" s="562"/>
      <c r="AA105" s="386"/>
    </row>
    <row r="106" spans="2:30" ht="10.199999999999999" customHeight="1">
      <c r="AA106" s="386"/>
    </row>
    <row r="107" spans="2:30" ht="10.199999999999999" customHeight="1">
      <c r="B107" s="427" t="s">
        <v>36</v>
      </c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240"/>
      <c r="S107" s="446" t="e">
        <f>IF(Dienststellendaten!G45&lt;1,"",Dienststellendaten!G45)</f>
        <v>#VALUE!</v>
      </c>
      <c r="T107" s="611"/>
      <c r="U107" s="611"/>
      <c r="V107" s="427" t="s">
        <v>37</v>
      </c>
      <c r="W107" s="436"/>
      <c r="X107" s="436"/>
      <c r="Y107" s="436"/>
      <c r="Z107" s="436"/>
      <c r="AA107" s="386"/>
    </row>
    <row r="108" spans="2:30" ht="10.199999999999999" customHeight="1">
      <c r="B108" s="436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240"/>
      <c r="S108" s="612"/>
      <c r="T108" s="612"/>
      <c r="U108" s="612"/>
      <c r="V108" s="436"/>
      <c r="W108" s="436"/>
      <c r="X108" s="436"/>
      <c r="Y108" s="436"/>
      <c r="Z108" s="436"/>
      <c r="AA108" s="386"/>
    </row>
    <row r="109" spans="2:30" ht="10.199999999999999" customHeight="1">
      <c r="B109" s="427" t="s">
        <v>38</v>
      </c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AA109" s="386"/>
    </row>
    <row r="110" spans="2:30" ht="10.199999999999999" customHeight="1"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AA110" s="386"/>
    </row>
    <row r="111" spans="2:30" ht="10.199999999999999" customHeight="1">
      <c r="AA111" s="386"/>
    </row>
    <row r="112" spans="2:30" ht="9.6" customHeight="1">
      <c r="B112" s="240"/>
      <c r="C112" s="240"/>
      <c r="D112" s="240"/>
      <c r="E112" s="240"/>
      <c r="F112" s="240"/>
      <c r="G112" s="240"/>
      <c r="J112" s="240"/>
      <c r="K112" s="240"/>
      <c r="L112" s="240"/>
      <c r="M112" s="240"/>
      <c r="N112" s="240"/>
      <c r="O112" s="240"/>
      <c r="R112" s="240"/>
      <c r="S112" s="240"/>
      <c r="T112" s="240"/>
      <c r="U112" s="240"/>
      <c r="V112" s="240"/>
      <c r="W112" s="240"/>
      <c r="AA112" s="386"/>
    </row>
    <row r="113" spans="2:27" ht="10.199999999999999" customHeight="1">
      <c r="B113" s="398"/>
      <c r="C113" s="398"/>
      <c r="D113" s="398"/>
      <c r="E113" s="398"/>
      <c r="F113" s="398"/>
      <c r="G113" s="398"/>
      <c r="J113" s="398"/>
      <c r="K113" s="398"/>
      <c r="L113" s="398"/>
      <c r="M113" s="398"/>
      <c r="N113" s="398"/>
      <c r="O113" s="398"/>
      <c r="R113" s="398"/>
      <c r="S113" s="398"/>
      <c r="T113" s="398"/>
      <c r="U113" s="398"/>
      <c r="V113" s="398"/>
      <c r="W113" s="398"/>
      <c r="AA113" s="386"/>
    </row>
    <row r="114" spans="2:27" ht="10.199999999999999" customHeight="1">
      <c r="AA114" s="386"/>
    </row>
    <row r="115" spans="2:27" ht="12.6" customHeight="1">
      <c r="B115" s="291" t="s">
        <v>0</v>
      </c>
      <c r="C115" s="291"/>
      <c r="D115" s="291"/>
      <c r="E115" s="291"/>
      <c r="F115" s="291"/>
      <c r="G115" s="291"/>
      <c r="J115" s="291" t="s">
        <v>370</v>
      </c>
      <c r="K115" s="291"/>
      <c r="L115" s="291"/>
      <c r="M115" s="291"/>
      <c r="N115" s="291"/>
      <c r="O115" s="291"/>
      <c r="R115" s="291" t="s">
        <v>370</v>
      </c>
      <c r="S115" s="291"/>
      <c r="T115" s="291"/>
      <c r="U115" s="291"/>
      <c r="V115" s="291"/>
      <c r="W115" s="291"/>
      <c r="AA115" s="386"/>
    </row>
    <row r="116" spans="2:27" ht="10.199999999999999" customHeight="1" thickBot="1">
      <c r="AA116" s="386"/>
    </row>
    <row r="117" spans="2:27" ht="10.199999999999999" customHeight="1">
      <c r="B117" s="599" t="s">
        <v>1</v>
      </c>
      <c r="C117" s="600"/>
      <c r="D117" s="600"/>
      <c r="E117" s="600"/>
      <c r="F117" s="600"/>
      <c r="G117" s="600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386"/>
    </row>
    <row r="118" spans="2:27" ht="10.199999999999999" customHeight="1">
      <c r="B118" s="581"/>
      <c r="C118" s="318"/>
      <c r="D118" s="318"/>
      <c r="E118" s="318"/>
      <c r="F118" s="318"/>
      <c r="G118" s="318"/>
      <c r="H118" s="22"/>
      <c r="I118" s="22"/>
      <c r="Z118" s="4"/>
      <c r="AA118" s="386"/>
    </row>
    <row r="119" spans="2:27" ht="10.199999999999999" customHeight="1">
      <c r="B119" s="581" t="s">
        <v>32</v>
      </c>
      <c r="C119" s="318"/>
      <c r="D119" s="318"/>
      <c r="F119" s="607" t="str">
        <f>('Formular 3b_1'!F119)</f>
        <v/>
      </c>
      <c r="G119" s="607"/>
      <c r="H119" s="609"/>
      <c r="I119" s="318" t="s">
        <v>34</v>
      </c>
      <c r="J119" s="318"/>
      <c r="K119" s="318"/>
      <c r="L119" s="318"/>
      <c r="M119" s="318"/>
      <c r="N119" s="318"/>
      <c r="O119" s="318"/>
      <c r="R119" s="318" t="s">
        <v>2</v>
      </c>
      <c r="S119" s="318"/>
      <c r="T119" s="318"/>
      <c r="U119" s="607" t="str">
        <f>IF('Formular 3b_1'!U119&lt;1,"",'Formular 3b_1'!U119)</f>
        <v/>
      </c>
      <c r="V119" s="607"/>
      <c r="W119" s="593"/>
      <c r="Z119" s="4"/>
      <c r="AA119" s="386"/>
    </row>
    <row r="120" spans="2:27" ht="10.199999999999999" customHeight="1">
      <c r="B120" s="581"/>
      <c r="C120" s="318"/>
      <c r="D120" s="318"/>
      <c r="F120" s="608"/>
      <c r="G120" s="608"/>
      <c r="H120" s="610"/>
      <c r="I120" s="318"/>
      <c r="J120" s="318"/>
      <c r="K120" s="318"/>
      <c r="L120" s="318"/>
      <c r="M120" s="318"/>
      <c r="N120" s="318"/>
      <c r="O120" s="318"/>
      <c r="R120" s="318"/>
      <c r="S120" s="318"/>
      <c r="T120" s="318"/>
      <c r="U120" s="608"/>
      <c r="V120" s="608"/>
      <c r="W120" s="595"/>
      <c r="Z120" s="4"/>
      <c r="AA120" s="386"/>
    </row>
    <row r="121" spans="2:27" ht="10.199999999999999" customHeight="1">
      <c r="B121" s="24"/>
      <c r="C121" s="21"/>
      <c r="D121" s="21"/>
      <c r="E121" s="21"/>
      <c r="F121" s="18"/>
      <c r="G121" s="18"/>
      <c r="H121" s="18"/>
      <c r="Z121" s="4"/>
      <c r="AA121" s="386"/>
    </row>
    <row r="122" spans="2:27" ht="10.199999999999999" customHeight="1">
      <c r="B122" s="581" t="s">
        <v>33</v>
      </c>
      <c r="C122" s="318"/>
      <c r="D122" s="318"/>
      <c r="F122" s="607" t="str">
        <f>('Formular 3b_1'!F122)</f>
        <v/>
      </c>
      <c r="G122" s="607"/>
      <c r="H122" s="593"/>
      <c r="Q122" s="318" t="s">
        <v>35</v>
      </c>
      <c r="R122" s="318"/>
      <c r="S122" s="318"/>
      <c r="T122" s="318"/>
      <c r="U122" s="607" t="str">
        <f>IF('Formular 3b_1'!U122&lt;1,"",'Formular 3b_1'!U122)</f>
        <v/>
      </c>
      <c r="V122" s="607"/>
      <c r="W122" s="593"/>
      <c r="Z122" s="4"/>
      <c r="AA122" s="386"/>
    </row>
    <row r="123" spans="2:27" ht="10.199999999999999" customHeight="1">
      <c r="B123" s="581"/>
      <c r="C123" s="318"/>
      <c r="D123" s="318"/>
      <c r="E123" s="21"/>
      <c r="F123" s="608"/>
      <c r="G123" s="608"/>
      <c r="H123" s="595"/>
      <c r="Q123" s="318"/>
      <c r="R123" s="318"/>
      <c r="S123" s="318"/>
      <c r="T123" s="318"/>
      <c r="U123" s="608"/>
      <c r="V123" s="608"/>
      <c r="W123" s="595"/>
      <c r="Z123" s="4"/>
      <c r="AA123" s="386"/>
    </row>
    <row r="124" spans="2:27" ht="10.199999999999999" customHeight="1" thickBot="1">
      <c r="B124" s="25"/>
      <c r="C124" s="26"/>
      <c r="D124" s="26"/>
      <c r="E124" s="26"/>
      <c r="F124" s="27"/>
      <c r="G124" s="27"/>
      <c r="H124" s="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6"/>
      <c r="AA124" s="386"/>
    </row>
    <row r="125" spans="2:27" ht="10.199999999999999" customHeight="1">
      <c r="B125" s="417" t="s">
        <v>7</v>
      </c>
      <c r="C125" s="417"/>
      <c r="D125" s="417"/>
      <c r="E125" s="417"/>
      <c r="F125" s="417"/>
      <c r="G125" s="417"/>
      <c r="H125" s="417"/>
      <c r="I125" s="417"/>
      <c r="J125" s="417"/>
      <c r="K125" s="417"/>
      <c r="AA125" s="386"/>
    </row>
    <row r="126" spans="2:27" ht="10.199999999999999" customHeight="1"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AA126" s="386"/>
    </row>
    <row r="127" spans="2:27" ht="10.199999999999999" customHeight="1">
      <c r="B127" s="417" t="s">
        <v>8</v>
      </c>
      <c r="C127" s="417"/>
      <c r="D127" s="417"/>
      <c r="E127" s="417"/>
      <c r="F127" s="417"/>
      <c r="G127" s="417"/>
      <c r="H127" s="417"/>
      <c r="I127" s="417"/>
      <c r="J127" s="417"/>
      <c r="K127" s="417"/>
      <c r="L127" s="240"/>
      <c r="M127" s="240"/>
      <c r="N127" s="240"/>
      <c r="AA127" s="386"/>
    </row>
    <row r="128" spans="2:27" ht="10.199999999999999" customHeight="1"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AA128" s="386"/>
    </row>
    <row r="129" spans="27:27" ht="10.199999999999999" customHeight="1">
      <c r="AA129" s="386"/>
    </row>
    <row r="130" spans="27:27" ht="10.199999999999999" customHeight="1">
      <c r="AA130" s="386"/>
    </row>
    <row r="131" spans="27:27" ht="10.199999999999999" customHeight="1"/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  <row r="143" spans="27:27" ht="10.199999999999999" customHeight="1"/>
    <row r="144" spans="27:27" ht="10.199999999999999" customHeight="1"/>
    <row r="145" ht="10.199999999999999" customHeight="1"/>
  </sheetData>
  <sheetProtection algorithmName="SHA-512" hashValue="mw8Obp21zQW8lA3aK35gDHltjZq8SlWwS1+SuQXtpTRpa/naCPoD9suHBkNQRhXv4ca0nHMnXNByGpJAeZ572w==" saltValue="FEKgUaqBQQGo8vXkW/Nxhw==" spinCount="100000" sheet="1" objects="1" scenarios="1" selectLockedCells="1"/>
  <mergeCells count="292">
    <mergeCell ref="Q73:Y74"/>
    <mergeCell ref="Q75:Y76"/>
    <mergeCell ref="Q77:Y78"/>
    <mergeCell ref="Q79:Y80"/>
    <mergeCell ref="Q81:Y82"/>
    <mergeCell ref="Q83:Y84"/>
    <mergeCell ref="Q85:Y86"/>
    <mergeCell ref="Q87:Y88"/>
    <mergeCell ref="Q89:Y90"/>
    <mergeCell ref="A95:A96"/>
    <mergeCell ref="B95:F96"/>
    <mergeCell ref="G95:K96"/>
    <mergeCell ref="L95:P96"/>
    <mergeCell ref="Z95:Z96"/>
    <mergeCell ref="A91:A92"/>
    <mergeCell ref="B91:F92"/>
    <mergeCell ref="G91:K92"/>
    <mergeCell ref="L91:P92"/>
    <mergeCell ref="Z91:Z92"/>
    <mergeCell ref="A93:A94"/>
    <mergeCell ref="B93:F94"/>
    <mergeCell ref="G93:K94"/>
    <mergeCell ref="L93:P94"/>
    <mergeCell ref="Z93:Z94"/>
    <mergeCell ref="Q91:Y92"/>
    <mergeCell ref="Q93:Y94"/>
    <mergeCell ref="Q95:Y96"/>
    <mergeCell ref="B127:N128"/>
    <mergeCell ref="A87:A88"/>
    <mergeCell ref="B87:F88"/>
    <mergeCell ref="G87:K88"/>
    <mergeCell ref="L87:P88"/>
    <mergeCell ref="Z87:Z88"/>
    <mergeCell ref="A89:A90"/>
    <mergeCell ref="B89:F90"/>
    <mergeCell ref="G89:K90"/>
    <mergeCell ref="L89:P90"/>
    <mergeCell ref="Z89:Z90"/>
    <mergeCell ref="B122:D123"/>
    <mergeCell ref="F122:H123"/>
    <mergeCell ref="Q122:T123"/>
    <mergeCell ref="U122:W123"/>
    <mergeCell ref="B125:K126"/>
    <mergeCell ref="B115:G115"/>
    <mergeCell ref="J115:O115"/>
    <mergeCell ref="R115:W115"/>
    <mergeCell ref="B119:D120"/>
    <mergeCell ref="F119:H120"/>
    <mergeCell ref="I119:O120"/>
    <mergeCell ref="R119:T120"/>
    <mergeCell ref="U119:W120"/>
    <mergeCell ref="B107:R108"/>
    <mergeCell ref="S107:U108"/>
    <mergeCell ref="V107:Z108"/>
    <mergeCell ref="B109:M110"/>
    <mergeCell ref="B112:G113"/>
    <mergeCell ref="J112:O113"/>
    <mergeCell ref="R112:W113"/>
    <mergeCell ref="B117:G118"/>
    <mergeCell ref="B98:L99"/>
    <mergeCell ref="N98:O99"/>
    <mergeCell ref="B101:L102"/>
    <mergeCell ref="N101:O102"/>
    <mergeCell ref="Q101:R102"/>
    <mergeCell ref="B104:L105"/>
    <mergeCell ref="N104:O105"/>
    <mergeCell ref="Q104:R105"/>
    <mergeCell ref="AB84:AC84"/>
    <mergeCell ref="AB94:AC94"/>
    <mergeCell ref="A85:A86"/>
    <mergeCell ref="B85:F86"/>
    <mergeCell ref="G85:K86"/>
    <mergeCell ref="L85:P86"/>
    <mergeCell ref="Z85:Z86"/>
    <mergeCell ref="Z81:Z82"/>
    <mergeCell ref="A83:A84"/>
    <mergeCell ref="B83:F84"/>
    <mergeCell ref="G83:K84"/>
    <mergeCell ref="L83:P84"/>
    <mergeCell ref="Z83:Z84"/>
    <mergeCell ref="A81:A82"/>
    <mergeCell ref="B81:F82"/>
    <mergeCell ref="G81:K82"/>
    <mergeCell ref="L81:P82"/>
    <mergeCell ref="Z77:Z78"/>
    <mergeCell ref="A79:A80"/>
    <mergeCell ref="B79:F80"/>
    <mergeCell ref="G79:K80"/>
    <mergeCell ref="L79:P80"/>
    <mergeCell ref="Z79:Z80"/>
    <mergeCell ref="A77:A78"/>
    <mergeCell ref="B77:F78"/>
    <mergeCell ref="G77:K78"/>
    <mergeCell ref="L77:P78"/>
    <mergeCell ref="Z73:Z74"/>
    <mergeCell ref="AB74:AC74"/>
    <mergeCell ref="A75:A76"/>
    <mergeCell ref="B75:F76"/>
    <mergeCell ref="G75:K76"/>
    <mergeCell ref="L75:P76"/>
    <mergeCell ref="Z75:Z76"/>
    <mergeCell ref="A73:A74"/>
    <mergeCell ref="B73:F74"/>
    <mergeCell ref="G73:K74"/>
    <mergeCell ref="L73:P74"/>
    <mergeCell ref="AA1:AA130"/>
    <mergeCell ref="B2:C3"/>
    <mergeCell ref="E2:G3"/>
    <mergeCell ref="I2:S3"/>
    <mergeCell ref="V2:Y3"/>
    <mergeCell ref="B4:D4"/>
    <mergeCell ref="E4:G4"/>
    <mergeCell ref="I4:S4"/>
    <mergeCell ref="V4:Y5"/>
    <mergeCell ref="Z69:Z70"/>
    <mergeCell ref="A71:A72"/>
    <mergeCell ref="B71:F72"/>
    <mergeCell ref="G71:K72"/>
    <mergeCell ref="L71:P72"/>
    <mergeCell ref="Z71:Z72"/>
    <mergeCell ref="A69:A70"/>
    <mergeCell ref="B69:F70"/>
    <mergeCell ref="G69:K70"/>
    <mergeCell ref="L69:P70"/>
    <mergeCell ref="Q69:Y70"/>
    <mergeCell ref="Q71:Y72"/>
    <mergeCell ref="Z65:Z66"/>
    <mergeCell ref="A67:A68"/>
    <mergeCell ref="B67:F68"/>
    <mergeCell ref="G67:K68"/>
    <mergeCell ref="L67:P68"/>
    <mergeCell ref="Z67:Z68"/>
    <mergeCell ref="A65:A66"/>
    <mergeCell ref="B65:F66"/>
    <mergeCell ref="G65:K66"/>
    <mergeCell ref="L65:P66"/>
    <mergeCell ref="Q65:Y66"/>
    <mergeCell ref="Q67:Y68"/>
    <mergeCell ref="Z61:Z62"/>
    <mergeCell ref="A63:A64"/>
    <mergeCell ref="B63:F64"/>
    <mergeCell ref="G63:K64"/>
    <mergeCell ref="L63:P64"/>
    <mergeCell ref="Z63:Z64"/>
    <mergeCell ref="A61:A62"/>
    <mergeCell ref="B61:F62"/>
    <mergeCell ref="G61:K62"/>
    <mergeCell ref="L61:P62"/>
    <mergeCell ref="Q61:Y62"/>
    <mergeCell ref="Q63:Y64"/>
    <mergeCell ref="Z57:Z58"/>
    <mergeCell ref="A59:A60"/>
    <mergeCell ref="B59:F60"/>
    <mergeCell ref="G59:K60"/>
    <mergeCell ref="L59:P60"/>
    <mergeCell ref="Z59:Z60"/>
    <mergeCell ref="A57:A58"/>
    <mergeCell ref="B57:F58"/>
    <mergeCell ref="G57:K58"/>
    <mergeCell ref="L57:P58"/>
    <mergeCell ref="Q57:Y58"/>
    <mergeCell ref="Q59:Y60"/>
    <mergeCell ref="Z53:Z54"/>
    <mergeCell ref="A55:A56"/>
    <mergeCell ref="B55:F56"/>
    <mergeCell ref="G55:K56"/>
    <mergeCell ref="L55:P56"/>
    <mergeCell ref="Z55:Z56"/>
    <mergeCell ref="A53:A54"/>
    <mergeCell ref="B53:F54"/>
    <mergeCell ref="G53:K54"/>
    <mergeCell ref="L53:P54"/>
    <mergeCell ref="Q53:Y54"/>
    <mergeCell ref="Q55:Y56"/>
    <mergeCell ref="Z49:Z50"/>
    <mergeCell ref="A51:A52"/>
    <mergeCell ref="B51:F52"/>
    <mergeCell ref="G51:K52"/>
    <mergeCell ref="L51:P52"/>
    <mergeCell ref="Z51:Z52"/>
    <mergeCell ref="A49:A50"/>
    <mergeCell ref="B49:F50"/>
    <mergeCell ref="G49:K50"/>
    <mergeCell ref="L49:P50"/>
    <mergeCell ref="Q49:Y50"/>
    <mergeCell ref="Q51:Y52"/>
    <mergeCell ref="Z45:Z46"/>
    <mergeCell ref="A47:A48"/>
    <mergeCell ref="B47:F48"/>
    <mergeCell ref="G47:K48"/>
    <mergeCell ref="L47:P48"/>
    <mergeCell ref="Z47:Z48"/>
    <mergeCell ref="A45:A46"/>
    <mergeCell ref="B45:F46"/>
    <mergeCell ref="G45:K46"/>
    <mergeCell ref="L45:P46"/>
    <mergeCell ref="Q45:Y46"/>
    <mergeCell ref="Q47:Y48"/>
    <mergeCell ref="Z41:Z42"/>
    <mergeCell ref="A43:A44"/>
    <mergeCell ref="B43:F44"/>
    <mergeCell ref="G43:K44"/>
    <mergeCell ref="L43:P44"/>
    <mergeCell ref="Z43:Z44"/>
    <mergeCell ref="A41:A42"/>
    <mergeCell ref="B41:F42"/>
    <mergeCell ref="G41:K42"/>
    <mergeCell ref="L41:P42"/>
    <mergeCell ref="Q41:Y42"/>
    <mergeCell ref="Q43:Y44"/>
    <mergeCell ref="Z37:Z38"/>
    <mergeCell ref="A39:A40"/>
    <mergeCell ref="B39:F40"/>
    <mergeCell ref="G39:K40"/>
    <mergeCell ref="L39:P40"/>
    <mergeCell ref="Z39:Z40"/>
    <mergeCell ref="A37:A38"/>
    <mergeCell ref="B37:F38"/>
    <mergeCell ref="G37:K38"/>
    <mergeCell ref="L37:P38"/>
    <mergeCell ref="Q37:Y38"/>
    <mergeCell ref="Q39:Y40"/>
    <mergeCell ref="Z33:Z34"/>
    <mergeCell ref="A35:A36"/>
    <mergeCell ref="B35:F36"/>
    <mergeCell ref="G35:K36"/>
    <mergeCell ref="L35:P36"/>
    <mergeCell ref="Z35:Z36"/>
    <mergeCell ref="A33:A34"/>
    <mergeCell ref="B33:F34"/>
    <mergeCell ref="G33:K34"/>
    <mergeCell ref="L33:P34"/>
    <mergeCell ref="Q33:Y34"/>
    <mergeCell ref="Q35:Y36"/>
    <mergeCell ref="Z29:Z30"/>
    <mergeCell ref="A31:A32"/>
    <mergeCell ref="B31:F32"/>
    <mergeCell ref="G31:K32"/>
    <mergeCell ref="L31:P32"/>
    <mergeCell ref="Z31:Z32"/>
    <mergeCell ref="A29:A30"/>
    <mergeCell ref="B29:F30"/>
    <mergeCell ref="G29:K30"/>
    <mergeCell ref="L29:P30"/>
    <mergeCell ref="Q29:Y30"/>
    <mergeCell ref="Q31:Y32"/>
    <mergeCell ref="Z25:Z26"/>
    <mergeCell ref="A27:A28"/>
    <mergeCell ref="B27:F28"/>
    <mergeCell ref="G27:K28"/>
    <mergeCell ref="L27:P28"/>
    <mergeCell ref="Z27:Z28"/>
    <mergeCell ref="A25:A26"/>
    <mergeCell ref="B25:F26"/>
    <mergeCell ref="G25:K26"/>
    <mergeCell ref="L25:P26"/>
    <mergeCell ref="Q25:Y26"/>
    <mergeCell ref="Q27:Y28"/>
    <mergeCell ref="Z21:Z22"/>
    <mergeCell ref="A23:A24"/>
    <mergeCell ref="B23:F24"/>
    <mergeCell ref="G23:K24"/>
    <mergeCell ref="L23:P24"/>
    <mergeCell ref="Z23:Z24"/>
    <mergeCell ref="A21:A22"/>
    <mergeCell ref="B21:F22"/>
    <mergeCell ref="G21:K22"/>
    <mergeCell ref="L21:P22"/>
    <mergeCell ref="Q21:Y22"/>
    <mergeCell ref="Q23:Y24"/>
    <mergeCell ref="Z17:Z18"/>
    <mergeCell ref="A19:A20"/>
    <mergeCell ref="B19:F20"/>
    <mergeCell ref="G19:K20"/>
    <mergeCell ref="L19:P20"/>
    <mergeCell ref="Z19:Z20"/>
    <mergeCell ref="A17:A18"/>
    <mergeCell ref="B17:F18"/>
    <mergeCell ref="G17:K18"/>
    <mergeCell ref="L17:P18"/>
    <mergeCell ref="Q17:Y18"/>
    <mergeCell ref="Q19:Y20"/>
    <mergeCell ref="V6:Y7"/>
    <mergeCell ref="B8:Z9"/>
    <mergeCell ref="B10:Z11"/>
    <mergeCell ref="A14:A16"/>
    <mergeCell ref="B14:F16"/>
    <mergeCell ref="G14:K16"/>
    <mergeCell ref="L14:P16"/>
    <mergeCell ref="Z14:Z16"/>
    <mergeCell ref="B6:T7"/>
    <mergeCell ref="Q14:Y16"/>
  </mergeCells>
  <pageMargins left="0.7" right="0.7" top="0.78740157499999996" bottom="0.78740157499999996" header="0.3" footer="0.3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2">
    <tabColor theme="3" tint="0.39997558519241921"/>
  </sheetPr>
  <dimension ref="A1:AC151"/>
  <sheetViews>
    <sheetView showGridLines="0" zoomScaleNormal="100" workbookViewId="0">
      <selection activeCell="B19" sqref="B19:F20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402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613" t="s">
        <v>353</v>
      </c>
      <c r="W4" s="520"/>
      <c r="X4" s="520"/>
      <c r="Y4" s="520"/>
      <c r="AA4" s="386"/>
    </row>
    <row r="5" spans="1:27" ht="10.199999999999999" customHeight="1">
      <c r="V5" s="520"/>
      <c r="W5" s="520"/>
      <c r="X5" s="520"/>
      <c r="Y5" s="520"/>
      <c r="AA5" s="386"/>
    </row>
    <row r="6" spans="1:27" ht="11.25" customHeight="1">
      <c r="V6" s="542" t="s">
        <v>431</v>
      </c>
      <c r="W6" s="542"/>
      <c r="X6" s="542"/>
      <c r="Y6" s="542"/>
      <c r="AA6" s="386"/>
    </row>
    <row r="7" spans="1:27" ht="10.199999999999999" customHeight="1">
      <c r="B7" s="565" t="s">
        <v>396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183"/>
      <c r="V7" s="569" t="s">
        <v>344</v>
      </c>
      <c r="W7" s="569"/>
      <c r="X7" s="569"/>
      <c r="Y7" s="569"/>
      <c r="Z7" s="609"/>
      <c r="AA7" s="386"/>
    </row>
    <row r="8" spans="1:27" ht="10.199999999999999" customHeight="1"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183"/>
      <c r="V8" s="569"/>
      <c r="W8" s="569"/>
      <c r="X8" s="569"/>
      <c r="Y8" s="569"/>
      <c r="Z8" s="609"/>
      <c r="AA8" s="386"/>
    </row>
    <row r="9" spans="1:27" ht="10.199999999999999" customHeight="1">
      <c r="B9" s="370" t="s">
        <v>41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86"/>
    </row>
    <row r="10" spans="1:27" ht="10.199999999999999" customHeight="1"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86"/>
    </row>
    <row r="11" spans="1:27" ht="10.199999999999999" customHeight="1">
      <c r="B11" s="371" t="s">
        <v>429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86"/>
    </row>
    <row r="12" spans="1:27" ht="10.199999999999999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493" t="s">
        <v>21</v>
      </c>
      <c r="B15" s="496" t="s">
        <v>28</v>
      </c>
      <c r="C15" s="497"/>
      <c r="D15" s="497"/>
      <c r="E15" s="497"/>
      <c r="F15" s="498"/>
      <c r="G15" s="496" t="s">
        <v>29</v>
      </c>
      <c r="H15" s="497"/>
      <c r="I15" s="497"/>
      <c r="J15" s="497"/>
      <c r="K15" s="498"/>
      <c r="L15" s="505" t="s">
        <v>27</v>
      </c>
      <c r="M15" s="506"/>
      <c r="N15" s="507"/>
      <c r="O15" s="505" t="s">
        <v>26</v>
      </c>
      <c r="P15" s="506"/>
      <c r="Q15" s="506"/>
      <c r="R15" s="507"/>
      <c r="S15" s="514" t="s">
        <v>22</v>
      </c>
      <c r="T15" s="375"/>
      <c r="U15" s="375"/>
      <c r="V15" s="376"/>
      <c r="W15" s="505" t="s">
        <v>25</v>
      </c>
      <c r="X15" s="506"/>
      <c r="Y15" s="507"/>
      <c r="Z15" s="493" t="s">
        <v>23</v>
      </c>
      <c r="AA15" s="386"/>
    </row>
    <row r="16" spans="1:27" ht="10.199999999999999" customHeight="1">
      <c r="A16" s="494"/>
      <c r="B16" s="499"/>
      <c r="C16" s="500"/>
      <c r="D16" s="500"/>
      <c r="E16" s="500"/>
      <c r="F16" s="501"/>
      <c r="G16" s="499"/>
      <c r="H16" s="500"/>
      <c r="I16" s="500"/>
      <c r="J16" s="500"/>
      <c r="K16" s="501"/>
      <c r="L16" s="508"/>
      <c r="M16" s="509"/>
      <c r="N16" s="510"/>
      <c r="O16" s="508"/>
      <c r="P16" s="509"/>
      <c r="Q16" s="509"/>
      <c r="R16" s="510"/>
      <c r="S16" s="515"/>
      <c r="T16" s="338"/>
      <c r="U16" s="338"/>
      <c r="V16" s="516"/>
      <c r="W16" s="508"/>
      <c r="X16" s="509"/>
      <c r="Y16" s="510"/>
      <c r="Z16" s="494"/>
      <c r="AA16" s="386"/>
    </row>
    <row r="17" spans="1:29" ht="10.199999999999999" customHeight="1">
      <c r="A17" s="495"/>
      <c r="B17" s="502"/>
      <c r="C17" s="503"/>
      <c r="D17" s="503"/>
      <c r="E17" s="503"/>
      <c r="F17" s="504"/>
      <c r="G17" s="502"/>
      <c r="H17" s="503"/>
      <c r="I17" s="503"/>
      <c r="J17" s="503"/>
      <c r="K17" s="504"/>
      <c r="L17" s="511"/>
      <c r="M17" s="512"/>
      <c r="N17" s="513"/>
      <c r="O17" s="511"/>
      <c r="P17" s="512"/>
      <c r="Q17" s="512"/>
      <c r="R17" s="513"/>
      <c r="S17" s="377"/>
      <c r="T17" s="378"/>
      <c r="U17" s="378"/>
      <c r="V17" s="379"/>
      <c r="W17" s="511"/>
      <c r="X17" s="512"/>
      <c r="Y17" s="513"/>
      <c r="Z17" s="563"/>
      <c r="AA17" s="386"/>
    </row>
    <row r="18" spans="1:29" ht="0.45" customHeight="1">
      <c r="A18" s="224"/>
      <c r="B18" s="216"/>
      <c r="C18" s="217"/>
      <c r="D18" s="217"/>
      <c r="E18" s="217"/>
      <c r="F18" s="218"/>
      <c r="G18" s="216"/>
      <c r="H18" s="217"/>
      <c r="I18" s="217"/>
      <c r="J18" s="217"/>
      <c r="K18" s="218"/>
      <c r="L18" s="219"/>
      <c r="M18" s="220"/>
      <c r="N18" s="221"/>
      <c r="O18" s="219"/>
      <c r="P18" s="220"/>
      <c r="Q18" s="220"/>
      <c r="R18" s="221"/>
      <c r="S18" s="75"/>
      <c r="T18" s="14"/>
      <c r="U18" s="14"/>
      <c r="V18" s="222"/>
      <c r="W18" s="219"/>
      <c r="X18" s="220"/>
      <c r="Y18" s="221"/>
      <c r="Z18" s="215"/>
      <c r="AA18" s="386"/>
    </row>
    <row r="19" spans="1:29" ht="10.199999999999999" customHeight="1">
      <c r="A19" s="474">
        <v>1</v>
      </c>
      <c r="B19" s="476"/>
      <c r="C19" s="477"/>
      <c r="D19" s="477"/>
      <c r="E19" s="477"/>
      <c r="F19" s="478"/>
      <c r="G19" s="476"/>
      <c r="H19" s="477"/>
      <c r="I19" s="477"/>
      <c r="J19" s="477"/>
      <c r="K19" s="478"/>
      <c r="L19" s="480"/>
      <c r="M19" s="481"/>
      <c r="N19" s="482"/>
      <c r="O19" s="476"/>
      <c r="P19" s="477"/>
      <c r="Q19" s="477"/>
      <c r="R19" s="478"/>
      <c r="S19" s="476"/>
      <c r="T19" s="477"/>
      <c r="U19" s="477"/>
      <c r="V19" s="478"/>
      <c r="W19" s="476"/>
      <c r="X19" s="477"/>
      <c r="Y19" s="478"/>
      <c r="Z19" s="486"/>
      <c r="AA19" s="386"/>
    </row>
    <row r="20" spans="1:29" ht="10.199999999999999" customHeight="1">
      <c r="A20" s="475"/>
      <c r="B20" s="479"/>
      <c r="C20" s="275"/>
      <c r="D20" s="275"/>
      <c r="E20" s="275"/>
      <c r="F20" s="276"/>
      <c r="G20" s="479"/>
      <c r="H20" s="275"/>
      <c r="I20" s="275"/>
      <c r="J20" s="275"/>
      <c r="K20" s="276"/>
      <c r="L20" s="483"/>
      <c r="M20" s="484"/>
      <c r="N20" s="485"/>
      <c r="O20" s="479"/>
      <c r="P20" s="275"/>
      <c r="Q20" s="275"/>
      <c r="R20" s="276"/>
      <c r="S20" s="479"/>
      <c r="T20" s="275"/>
      <c r="U20" s="275"/>
      <c r="V20" s="276"/>
      <c r="W20" s="479"/>
      <c r="X20" s="275"/>
      <c r="Y20" s="276"/>
      <c r="Z20" s="487"/>
      <c r="AA20" s="386"/>
    </row>
    <row r="21" spans="1:29" ht="10.199999999999999" customHeight="1">
      <c r="A21" s="474">
        <v>2</v>
      </c>
      <c r="B21" s="476"/>
      <c r="C21" s="477"/>
      <c r="D21" s="477"/>
      <c r="E21" s="477"/>
      <c r="F21" s="478"/>
      <c r="G21" s="476"/>
      <c r="H21" s="477"/>
      <c r="I21" s="477"/>
      <c r="J21" s="477"/>
      <c r="K21" s="478"/>
      <c r="L21" s="480"/>
      <c r="M21" s="481"/>
      <c r="N21" s="482"/>
      <c r="O21" s="476"/>
      <c r="P21" s="477"/>
      <c r="Q21" s="477"/>
      <c r="R21" s="478"/>
      <c r="S21" s="476"/>
      <c r="T21" s="477"/>
      <c r="U21" s="477"/>
      <c r="V21" s="478"/>
      <c r="W21" s="476"/>
      <c r="X21" s="477"/>
      <c r="Y21" s="478"/>
      <c r="Z21" s="486"/>
      <c r="AA21" s="386"/>
    </row>
    <row r="22" spans="1:29" ht="10.199999999999999" customHeight="1">
      <c r="A22" s="475"/>
      <c r="B22" s="479"/>
      <c r="C22" s="275"/>
      <c r="D22" s="275"/>
      <c r="E22" s="275"/>
      <c r="F22" s="276"/>
      <c r="G22" s="479"/>
      <c r="H22" s="275"/>
      <c r="I22" s="275"/>
      <c r="J22" s="275"/>
      <c r="K22" s="276"/>
      <c r="L22" s="483"/>
      <c r="M22" s="484"/>
      <c r="N22" s="485"/>
      <c r="O22" s="479"/>
      <c r="P22" s="275"/>
      <c r="Q22" s="275"/>
      <c r="R22" s="276"/>
      <c r="S22" s="479"/>
      <c r="T22" s="275"/>
      <c r="U22" s="275"/>
      <c r="V22" s="276"/>
      <c r="W22" s="479"/>
      <c r="X22" s="275"/>
      <c r="Y22" s="276"/>
      <c r="Z22" s="487"/>
      <c r="AA22" s="386"/>
    </row>
    <row r="23" spans="1:29" ht="10.199999999999999" customHeight="1">
      <c r="A23" s="474">
        <v>3</v>
      </c>
      <c r="B23" s="476"/>
      <c r="C23" s="477"/>
      <c r="D23" s="477"/>
      <c r="E23" s="477"/>
      <c r="F23" s="478"/>
      <c r="G23" s="476"/>
      <c r="H23" s="477"/>
      <c r="I23" s="477"/>
      <c r="J23" s="477"/>
      <c r="K23" s="478"/>
      <c r="L23" s="480"/>
      <c r="M23" s="481"/>
      <c r="N23" s="482"/>
      <c r="O23" s="476"/>
      <c r="P23" s="477"/>
      <c r="Q23" s="477"/>
      <c r="R23" s="478"/>
      <c r="S23" s="476"/>
      <c r="T23" s="477"/>
      <c r="U23" s="477"/>
      <c r="V23" s="478"/>
      <c r="W23" s="476"/>
      <c r="X23" s="477"/>
      <c r="Y23" s="478"/>
      <c r="Z23" s="486"/>
      <c r="AA23" s="386"/>
    </row>
    <row r="24" spans="1:29" ht="10.199999999999999" customHeight="1">
      <c r="A24" s="475"/>
      <c r="B24" s="479"/>
      <c r="C24" s="275"/>
      <c r="D24" s="275"/>
      <c r="E24" s="275"/>
      <c r="F24" s="276"/>
      <c r="G24" s="479"/>
      <c r="H24" s="275"/>
      <c r="I24" s="275"/>
      <c r="J24" s="275"/>
      <c r="K24" s="276"/>
      <c r="L24" s="483"/>
      <c r="M24" s="484"/>
      <c r="N24" s="485"/>
      <c r="O24" s="479"/>
      <c r="P24" s="275"/>
      <c r="Q24" s="275"/>
      <c r="R24" s="276"/>
      <c r="S24" s="479"/>
      <c r="T24" s="275"/>
      <c r="U24" s="275"/>
      <c r="V24" s="276"/>
      <c r="W24" s="479"/>
      <c r="X24" s="275"/>
      <c r="Y24" s="276"/>
      <c r="Z24" s="487"/>
      <c r="AA24" s="386"/>
    </row>
    <row r="25" spans="1:29" ht="10.199999999999999" customHeight="1">
      <c r="A25" s="474">
        <v>4</v>
      </c>
      <c r="B25" s="476"/>
      <c r="C25" s="477"/>
      <c r="D25" s="477"/>
      <c r="E25" s="477"/>
      <c r="F25" s="478"/>
      <c r="G25" s="476"/>
      <c r="H25" s="477"/>
      <c r="I25" s="477"/>
      <c r="J25" s="477"/>
      <c r="K25" s="478"/>
      <c r="L25" s="480"/>
      <c r="M25" s="481"/>
      <c r="N25" s="482"/>
      <c r="O25" s="476"/>
      <c r="P25" s="477"/>
      <c r="Q25" s="477"/>
      <c r="R25" s="478"/>
      <c r="S25" s="476"/>
      <c r="T25" s="477"/>
      <c r="U25" s="477"/>
      <c r="V25" s="478"/>
      <c r="W25" s="476"/>
      <c r="X25" s="477"/>
      <c r="Y25" s="478"/>
      <c r="Z25" s="486"/>
      <c r="AA25" s="386"/>
    </row>
    <row r="26" spans="1:29" ht="10.199999999999999" customHeight="1">
      <c r="A26" s="475"/>
      <c r="B26" s="479"/>
      <c r="C26" s="275"/>
      <c r="D26" s="275"/>
      <c r="E26" s="275"/>
      <c r="F26" s="276"/>
      <c r="G26" s="479"/>
      <c r="H26" s="275"/>
      <c r="I26" s="275"/>
      <c r="J26" s="275"/>
      <c r="K26" s="276"/>
      <c r="L26" s="483"/>
      <c r="M26" s="484"/>
      <c r="N26" s="485"/>
      <c r="O26" s="479"/>
      <c r="P26" s="275"/>
      <c r="Q26" s="275"/>
      <c r="R26" s="276"/>
      <c r="S26" s="479"/>
      <c r="T26" s="275"/>
      <c r="U26" s="275"/>
      <c r="V26" s="276"/>
      <c r="W26" s="479"/>
      <c r="X26" s="275"/>
      <c r="Y26" s="276"/>
      <c r="Z26" s="487"/>
      <c r="AA26" s="386"/>
    </row>
    <row r="27" spans="1:29" ht="10.199999999999999" customHeight="1">
      <c r="A27" s="474">
        <v>5</v>
      </c>
      <c r="B27" s="476"/>
      <c r="C27" s="477"/>
      <c r="D27" s="477"/>
      <c r="E27" s="477"/>
      <c r="F27" s="478"/>
      <c r="G27" s="476"/>
      <c r="H27" s="477"/>
      <c r="I27" s="477"/>
      <c r="J27" s="477"/>
      <c r="K27" s="478"/>
      <c r="L27" s="480"/>
      <c r="M27" s="481"/>
      <c r="N27" s="482"/>
      <c r="O27" s="476"/>
      <c r="P27" s="477"/>
      <c r="Q27" s="477"/>
      <c r="R27" s="478"/>
      <c r="S27" s="476"/>
      <c r="T27" s="477"/>
      <c r="U27" s="477"/>
      <c r="V27" s="478"/>
      <c r="W27" s="476"/>
      <c r="X27" s="477"/>
      <c r="Y27" s="478"/>
      <c r="Z27" s="486"/>
      <c r="AA27" s="386"/>
    </row>
    <row r="28" spans="1:29" ht="10.199999999999999" customHeight="1">
      <c r="A28" s="475"/>
      <c r="B28" s="479"/>
      <c r="C28" s="275"/>
      <c r="D28" s="275"/>
      <c r="E28" s="275"/>
      <c r="F28" s="276"/>
      <c r="G28" s="479"/>
      <c r="H28" s="275"/>
      <c r="I28" s="275"/>
      <c r="J28" s="275"/>
      <c r="K28" s="276"/>
      <c r="L28" s="483"/>
      <c r="M28" s="484"/>
      <c r="N28" s="485"/>
      <c r="O28" s="479"/>
      <c r="P28" s="275"/>
      <c r="Q28" s="275"/>
      <c r="R28" s="276"/>
      <c r="S28" s="479"/>
      <c r="T28" s="275"/>
      <c r="U28" s="275"/>
      <c r="V28" s="276"/>
      <c r="W28" s="479"/>
      <c r="X28" s="275"/>
      <c r="Y28" s="276"/>
      <c r="Z28" s="487"/>
      <c r="AA28" s="386"/>
    </row>
    <row r="29" spans="1:29" ht="10.199999999999999" customHeight="1">
      <c r="A29" s="474">
        <v>6</v>
      </c>
      <c r="B29" s="476"/>
      <c r="C29" s="477"/>
      <c r="D29" s="477"/>
      <c r="E29" s="477"/>
      <c r="F29" s="478"/>
      <c r="G29" s="476"/>
      <c r="H29" s="477"/>
      <c r="I29" s="477"/>
      <c r="J29" s="477"/>
      <c r="K29" s="478"/>
      <c r="L29" s="480"/>
      <c r="M29" s="488"/>
      <c r="N29" s="489"/>
      <c r="O29" s="476"/>
      <c r="P29" s="477"/>
      <c r="Q29" s="477"/>
      <c r="R29" s="478"/>
      <c r="S29" s="476"/>
      <c r="T29" s="477"/>
      <c r="U29" s="477"/>
      <c r="V29" s="478"/>
      <c r="W29" s="476"/>
      <c r="X29" s="477"/>
      <c r="Y29" s="478"/>
      <c r="Z29" s="486"/>
      <c r="AA29" s="386"/>
      <c r="AB29" s="17"/>
      <c r="AC29" s="17"/>
    </row>
    <row r="30" spans="1:29" ht="10.199999999999999" customHeight="1">
      <c r="A30" s="475"/>
      <c r="B30" s="479"/>
      <c r="C30" s="275"/>
      <c r="D30" s="275"/>
      <c r="E30" s="275"/>
      <c r="F30" s="276"/>
      <c r="G30" s="479"/>
      <c r="H30" s="275"/>
      <c r="I30" s="275"/>
      <c r="J30" s="275"/>
      <c r="K30" s="276"/>
      <c r="L30" s="490"/>
      <c r="M30" s="491"/>
      <c r="N30" s="492"/>
      <c r="O30" s="479"/>
      <c r="P30" s="275"/>
      <c r="Q30" s="275"/>
      <c r="R30" s="276"/>
      <c r="S30" s="479"/>
      <c r="T30" s="275"/>
      <c r="U30" s="275"/>
      <c r="V30" s="276"/>
      <c r="W30" s="479"/>
      <c r="X30" s="275"/>
      <c r="Y30" s="276"/>
      <c r="Z30" s="487"/>
      <c r="AA30" s="386"/>
    </row>
    <row r="31" spans="1:29" ht="10.199999999999999" customHeight="1">
      <c r="A31" s="474">
        <v>7</v>
      </c>
      <c r="B31" s="476"/>
      <c r="C31" s="477"/>
      <c r="D31" s="477"/>
      <c r="E31" s="477"/>
      <c r="F31" s="478"/>
      <c r="G31" s="476"/>
      <c r="H31" s="477"/>
      <c r="I31" s="477"/>
      <c r="J31" s="477"/>
      <c r="K31" s="478"/>
      <c r="L31" s="480"/>
      <c r="M31" s="488"/>
      <c r="N31" s="489"/>
      <c r="O31" s="476"/>
      <c r="P31" s="477"/>
      <c r="Q31" s="477"/>
      <c r="R31" s="478"/>
      <c r="S31" s="476"/>
      <c r="T31" s="477"/>
      <c r="U31" s="477"/>
      <c r="V31" s="478"/>
      <c r="W31" s="476"/>
      <c r="X31" s="477"/>
      <c r="Y31" s="478"/>
      <c r="Z31" s="486"/>
      <c r="AA31" s="386"/>
    </row>
    <row r="32" spans="1:29" ht="10.199999999999999" customHeight="1">
      <c r="A32" s="475"/>
      <c r="B32" s="479"/>
      <c r="C32" s="275"/>
      <c r="D32" s="275"/>
      <c r="E32" s="275"/>
      <c r="F32" s="276"/>
      <c r="G32" s="479"/>
      <c r="H32" s="275"/>
      <c r="I32" s="275"/>
      <c r="J32" s="275"/>
      <c r="K32" s="276"/>
      <c r="L32" s="490"/>
      <c r="M32" s="491"/>
      <c r="N32" s="492"/>
      <c r="O32" s="479"/>
      <c r="P32" s="275"/>
      <c r="Q32" s="275"/>
      <c r="R32" s="276"/>
      <c r="S32" s="479"/>
      <c r="T32" s="275"/>
      <c r="U32" s="275"/>
      <c r="V32" s="276"/>
      <c r="W32" s="479"/>
      <c r="X32" s="275"/>
      <c r="Y32" s="276"/>
      <c r="Z32" s="487"/>
      <c r="AA32" s="386"/>
    </row>
    <row r="33" spans="1:27" ht="10.199999999999999" customHeight="1">
      <c r="A33" s="474">
        <v>8</v>
      </c>
      <c r="B33" s="476"/>
      <c r="C33" s="477"/>
      <c r="D33" s="477"/>
      <c r="E33" s="477"/>
      <c r="F33" s="478"/>
      <c r="G33" s="476"/>
      <c r="H33" s="477"/>
      <c r="I33" s="477"/>
      <c r="J33" s="477"/>
      <c r="K33" s="478"/>
      <c r="L33" s="480"/>
      <c r="M33" s="488"/>
      <c r="N33" s="489"/>
      <c r="O33" s="476"/>
      <c r="P33" s="477"/>
      <c r="Q33" s="477"/>
      <c r="R33" s="478"/>
      <c r="S33" s="476"/>
      <c r="T33" s="477"/>
      <c r="U33" s="477"/>
      <c r="V33" s="478"/>
      <c r="W33" s="476"/>
      <c r="X33" s="477"/>
      <c r="Y33" s="478"/>
      <c r="Z33" s="486"/>
      <c r="AA33" s="386"/>
    </row>
    <row r="34" spans="1:27" ht="10.199999999999999" customHeight="1">
      <c r="A34" s="475"/>
      <c r="B34" s="479"/>
      <c r="C34" s="275"/>
      <c r="D34" s="275"/>
      <c r="E34" s="275"/>
      <c r="F34" s="276"/>
      <c r="G34" s="479"/>
      <c r="H34" s="275"/>
      <c r="I34" s="275"/>
      <c r="J34" s="275"/>
      <c r="K34" s="276"/>
      <c r="L34" s="490"/>
      <c r="M34" s="491"/>
      <c r="N34" s="492"/>
      <c r="O34" s="479"/>
      <c r="P34" s="275"/>
      <c r="Q34" s="275"/>
      <c r="R34" s="276"/>
      <c r="S34" s="479"/>
      <c r="T34" s="275"/>
      <c r="U34" s="275"/>
      <c r="V34" s="276"/>
      <c r="W34" s="479"/>
      <c r="X34" s="275"/>
      <c r="Y34" s="276"/>
      <c r="Z34" s="487"/>
      <c r="AA34" s="386"/>
    </row>
    <row r="35" spans="1:27" ht="10.199999999999999" customHeight="1">
      <c r="A35" s="474">
        <v>9</v>
      </c>
      <c r="B35" s="476"/>
      <c r="C35" s="477"/>
      <c r="D35" s="477"/>
      <c r="E35" s="477"/>
      <c r="F35" s="478"/>
      <c r="G35" s="476"/>
      <c r="H35" s="477"/>
      <c r="I35" s="477"/>
      <c r="J35" s="477"/>
      <c r="K35" s="478"/>
      <c r="L35" s="480"/>
      <c r="M35" s="488"/>
      <c r="N35" s="489"/>
      <c r="O35" s="476"/>
      <c r="P35" s="477"/>
      <c r="Q35" s="477"/>
      <c r="R35" s="478"/>
      <c r="S35" s="476"/>
      <c r="T35" s="477"/>
      <c r="U35" s="477"/>
      <c r="V35" s="478"/>
      <c r="W35" s="476"/>
      <c r="X35" s="477"/>
      <c r="Y35" s="478"/>
      <c r="Z35" s="486"/>
      <c r="AA35" s="386"/>
    </row>
    <row r="36" spans="1:27" ht="10.199999999999999" customHeight="1">
      <c r="A36" s="475"/>
      <c r="B36" s="479"/>
      <c r="C36" s="275"/>
      <c r="D36" s="275"/>
      <c r="E36" s="275"/>
      <c r="F36" s="276"/>
      <c r="G36" s="479"/>
      <c r="H36" s="275"/>
      <c r="I36" s="275"/>
      <c r="J36" s="275"/>
      <c r="K36" s="276"/>
      <c r="L36" s="490"/>
      <c r="M36" s="491"/>
      <c r="N36" s="492"/>
      <c r="O36" s="479"/>
      <c r="P36" s="275"/>
      <c r="Q36" s="275"/>
      <c r="R36" s="276"/>
      <c r="S36" s="479"/>
      <c r="T36" s="275"/>
      <c r="U36" s="275"/>
      <c r="V36" s="276"/>
      <c r="W36" s="479"/>
      <c r="X36" s="275"/>
      <c r="Y36" s="276"/>
      <c r="Z36" s="487"/>
      <c r="AA36" s="386"/>
    </row>
    <row r="37" spans="1:27" ht="10.199999999999999" customHeight="1">
      <c r="A37" s="474">
        <v>10</v>
      </c>
      <c r="B37" s="476"/>
      <c r="C37" s="477"/>
      <c r="D37" s="477"/>
      <c r="E37" s="477"/>
      <c r="F37" s="478"/>
      <c r="G37" s="476"/>
      <c r="H37" s="477"/>
      <c r="I37" s="477"/>
      <c r="J37" s="477"/>
      <c r="K37" s="478"/>
      <c r="L37" s="480"/>
      <c r="M37" s="488"/>
      <c r="N37" s="489"/>
      <c r="O37" s="476"/>
      <c r="P37" s="477"/>
      <c r="Q37" s="477"/>
      <c r="R37" s="478"/>
      <c r="S37" s="476"/>
      <c r="T37" s="477"/>
      <c r="U37" s="477"/>
      <c r="V37" s="478"/>
      <c r="W37" s="476"/>
      <c r="X37" s="477"/>
      <c r="Y37" s="478"/>
      <c r="Z37" s="486"/>
      <c r="AA37" s="386"/>
    </row>
    <row r="38" spans="1:27" ht="10.199999999999999" customHeight="1">
      <c r="A38" s="475"/>
      <c r="B38" s="479"/>
      <c r="C38" s="275"/>
      <c r="D38" s="275"/>
      <c r="E38" s="275"/>
      <c r="F38" s="276"/>
      <c r="G38" s="479"/>
      <c r="H38" s="275"/>
      <c r="I38" s="275"/>
      <c r="J38" s="275"/>
      <c r="K38" s="276"/>
      <c r="L38" s="490"/>
      <c r="M38" s="491"/>
      <c r="N38" s="492"/>
      <c r="O38" s="479"/>
      <c r="P38" s="275"/>
      <c r="Q38" s="275"/>
      <c r="R38" s="276"/>
      <c r="S38" s="479"/>
      <c r="T38" s="275"/>
      <c r="U38" s="275"/>
      <c r="V38" s="276"/>
      <c r="W38" s="479"/>
      <c r="X38" s="275"/>
      <c r="Y38" s="276"/>
      <c r="Z38" s="487"/>
      <c r="AA38" s="386"/>
    </row>
    <row r="39" spans="1:27" ht="10.199999999999999" customHeight="1">
      <c r="A39" s="474">
        <v>11</v>
      </c>
      <c r="B39" s="476"/>
      <c r="C39" s="477"/>
      <c r="D39" s="477"/>
      <c r="E39" s="477"/>
      <c r="F39" s="478"/>
      <c r="G39" s="476"/>
      <c r="H39" s="477"/>
      <c r="I39" s="477"/>
      <c r="J39" s="477"/>
      <c r="K39" s="478"/>
      <c r="L39" s="480"/>
      <c r="M39" s="488"/>
      <c r="N39" s="489"/>
      <c r="O39" s="476"/>
      <c r="P39" s="477"/>
      <c r="Q39" s="477"/>
      <c r="R39" s="478"/>
      <c r="S39" s="476"/>
      <c r="T39" s="477"/>
      <c r="U39" s="477"/>
      <c r="V39" s="478"/>
      <c r="W39" s="476"/>
      <c r="X39" s="477"/>
      <c r="Y39" s="478"/>
      <c r="Z39" s="486"/>
      <c r="AA39" s="386"/>
    </row>
    <row r="40" spans="1:27" ht="10.199999999999999" customHeight="1">
      <c r="A40" s="475"/>
      <c r="B40" s="479"/>
      <c r="C40" s="275"/>
      <c r="D40" s="275"/>
      <c r="E40" s="275"/>
      <c r="F40" s="276"/>
      <c r="G40" s="479"/>
      <c r="H40" s="275"/>
      <c r="I40" s="275"/>
      <c r="J40" s="275"/>
      <c r="K40" s="276"/>
      <c r="L40" s="490"/>
      <c r="M40" s="491"/>
      <c r="N40" s="492"/>
      <c r="O40" s="479"/>
      <c r="P40" s="275"/>
      <c r="Q40" s="275"/>
      <c r="R40" s="276"/>
      <c r="S40" s="479"/>
      <c r="T40" s="275"/>
      <c r="U40" s="275"/>
      <c r="V40" s="276"/>
      <c r="W40" s="479"/>
      <c r="X40" s="275"/>
      <c r="Y40" s="276"/>
      <c r="Z40" s="487"/>
      <c r="AA40" s="386"/>
    </row>
    <row r="41" spans="1:27" ht="10.199999999999999" customHeight="1">
      <c r="A41" s="474">
        <v>12</v>
      </c>
      <c r="B41" s="476"/>
      <c r="C41" s="477"/>
      <c r="D41" s="477"/>
      <c r="E41" s="477"/>
      <c r="F41" s="478"/>
      <c r="G41" s="476"/>
      <c r="H41" s="477"/>
      <c r="I41" s="477"/>
      <c r="J41" s="477"/>
      <c r="K41" s="478"/>
      <c r="L41" s="480"/>
      <c r="M41" s="488"/>
      <c r="N41" s="489"/>
      <c r="O41" s="476"/>
      <c r="P41" s="477"/>
      <c r="Q41" s="477"/>
      <c r="R41" s="478"/>
      <c r="S41" s="476"/>
      <c r="T41" s="477"/>
      <c r="U41" s="477"/>
      <c r="V41" s="478"/>
      <c r="W41" s="476"/>
      <c r="X41" s="477"/>
      <c r="Y41" s="478"/>
      <c r="Z41" s="486"/>
      <c r="AA41" s="386"/>
    </row>
    <row r="42" spans="1:27" ht="10.199999999999999" customHeight="1">
      <c r="A42" s="475"/>
      <c r="B42" s="479"/>
      <c r="C42" s="275"/>
      <c r="D42" s="275"/>
      <c r="E42" s="275"/>
      <c r="F42" s="276"/>
      <c r="G42" s="479"/>
      <c r="H42" s="275"/>
      <c r="I42" s="275"/>
      <c r="J42" s="275"/>
      <c r="K42" s="276"/>
      <c r="L42" s="490"/>
      <c r="M42" s="491"/>
      <c r="N42" s="492"/>
      <c r="O42" s="479"/>
      <c r="P42" s="275"/>
      <c r="Q42" s="275"/>
      <c r="R42" s="276"/>
      <c r="S42" s="479"/>
      <c r="T42" s="275"/>
      <c r="U42" s="275"/>
      <c r="V42" s="276"/>
      <c r="W42" s="479"/>
      <c r="X42" s="275"/>
      <c r="Y42" s="276"/>
      <c r="Z42" s="487"/>
      <c r="AA42" s="386"/>
    </row>
    <row r="43" spans="1:27" ht="10.199999999999999" customHeight="1">
      <c r="A43" s="474">
        <v>13</v>
      </c>
      <c r="B43" s="476"/>
      <c r="C43" s="477"/>
      <c r="D43" s="477"/>
      <c r="E43" s="477"/>
      <c r="F43" s="478"/>
      <c r="G43" s="476"/>
      <c r="H43" s="477"/>
      <c r="I43" s="477"/>
      <c r="J43" s="477"/>
      <c r="K43" s="478"/>
      <c r="L43" s="480"/>
      <c r="M43" s="488"/>
      <c r="N43" s="489"/>
      <c r="O43" s="476"/>
      <c r="P43" s="477"/>
      <c r="Q43" s="477"/>
      <c r="R43" s="478"/>
      <c r="S43" s="476"/>
      <c r="T43" s="477"/>
      <c r="U43" s="477"/>
      <c r="V43" s="478"/>
      <c r="W43" s="476"/>
      <c r="X43" s="477"/>
      <c r="Y43" s="478"/>
      <c r="Z43" s="486"/>
      <c r="AA43" s="386"/>
    </row>
    <row r="44" spans="1:27" ht="10.199999999999999" customHeight="1">
      <c r="A44" s="475"/>
      <c r="B44" s="479"/>
      <c r="C44" s="275"/>
      <c r="D44" s="275"/>
      <c r="E44" s="275"/>
      <c r="F44" s="276"/>
      <c r="G44" s="479"/>
      <c r="H44" s="275"/>
      <c r="I44" s="275"/>
      <c r="J44" s="275"/>
      <c r="K44" s="276"/>
      <c r="L44" s="490"/>
      <c r="M44" s="491"/>
      <c r="N44" s="492"/>
      <c r="O44" s="479"/>
      <c r="P44" s="275"/>
      <c r="Q44" s="275"/>
      <c r="R44" s="276"/>
      <c r="S44" s="479"/>
      <c r="T44" s="275"/>
      <c r="U44" s="275"/>
      <c r="V44" s="276"/>
      <c r="W44" s="479"/>
      <c r="X44" s="275"/>
      <c r="Y44" s="276"/>
      <c r="Z44" s="487"/>
      <c r="AA44" s="386"/>
    </row>
    <row r="45" spans="1:27" ht="10.199999999999999" customHeight="1">
      <c r="A45" s="474">
        <v>14</v>
      </c>
      <c r="B45" s="476"/>
      <c r="C45" s="477"/>
      <c r="D45" s="477"/>
      <c r="E45" s="477"/>
      <c r="F45" s="478"/>
      <c r="G45" s="476"/>
      <c r="H45" s="477"/>
      <c r="I45" s="477"/>
      <c r="J45" s="477"/>
      <c r="K45" s="478"/>
      <c r="L45" s="480"/>
      <c r="M45" s="488"/>
      <c r="N45" s="489"/>
      <c r="O45" s="476"/>
      <c r="P45" s="477"/>
      <c r="Q45" s="477"/>
      <c r="R45" s="478"/>
      <c r="S45" s="476"/>
      <c r="T45" s="477"/>
      <c r="U45" s="477"/>
      <c r="V45" s="478"/>
      <c r="W45" s="476"/>
      <c r="X45" s="477"/>
      <c r="Y45" s="478"/>
      <c r="Z45" s="486"/>
      <c r="AA45" s="386"/>
    </row>
    <row r="46" spans="1:27" ht="10.199999999999999" customHeight="1">
      <c r="A46" s="475"/>
      <c r="B46" s="479"/>
      <c r="C46" s="275"/>
      <c r="D46" s="275"/>
      <c r="E46" s="275"/>
      <c r="F46" s="276"/>
      <c r="G46" s="479"/>
      <c r="H46" s="275"/>
      <c r="I46" s="275"/>
      <c r="J46" s="275"/>
      <c r="K46" s="276"/>
      <c r="L46" s="490"/>
      <c r="M46" s="491"/>
      <c r="N46" s="492"/>
      <c r="O46" s="479"/>
      <c r="P46" s="275"/>
      <c r="Q46" s="275"/>
      <c r="R46" s="276"/>
      <c r="S46" s="479"/>
      <c r="T46" s="275"/>
      <c r="U46" s="275"/>
      <c r="V46" s="276"/>
      <c r="W46" s="479"/>
      <c r="X46" s="275"/>
      <c r="Y46" s="276"/>
      <c r="Z46" s="487"/>
      <c r="AA46" s="386"/>
    </row>
    <row r="47" spans="1:27" ht="10.199999999999999" customHeight="1">
      <c r="A47" s="474">
        <v>15</v>
      </c>
      <c r="B47" s="476"/>
      <c r="C47" s="477"/>
      <c r="D47" s="477"/>
      <c r="E47" s="477"/>
      <c r="F47" s="478"/>
      <c r="G47" s="476"/>
      <c r="H47" s="477"/>
      <c r="I47" s="477"/>
      <c r="J47" s="477"/>
      <c r="K47" s="478"/>
      <c r="L47" s="480"/>
      <c r="M47" s="488"/>
      <c r="N47" s="489"/>
      <c r="O47" s="476"/>
      <c r="P47" s="477"/>
      <c r="Q47" s="477"/>
      <c r="R47" s="478"/>
      <c r="S47" s="476"/>
      <c r="T47" s="477"/>
      <c r="U47" s="477"/>
      <c r="V47" s="478"/>
      <c r="W47" s="476"/>
      <c r="X47" s="477"/>
      <c r="Y47" s="478"/>
      <c r="Z47" s="486"/>
      <c r="AA47" s="386"/>
    </row>
    <row r="48" spans="1:27" ht="10.199999999999999" customHeight="1">
      <c r="A48" s="475"/>
      <c r="B48" s="479"/>
      <c r="C48" s="275"/>
      <c r="D48" s="275"/>
      <c r="E48" s="275"/>
      <c r="F48" s="276"/>
      <c r="G48" s="479"/>
      <c r="H48" s="275"/>
      <c r="I48" s="275"/>
      <c r="J48" s="275"/>
      <c r="K48" s="276"/>
      <c r="L48" s="490"/>
      <c r="M48" s="491"/>
      <c r="N48" s="492"/>
      <c r="O48" s="479"/>
      <c r="P48" s="275"/>
      <c r="Q48" s="275"/>
      <c r="R48" s="276"/>
      <c r="S48" s="479"/>
      <c r="T48" s="275"/>
      <c r="U48" s="275"/>
      <c r="V48" s="276"/>
      <c r="W48" s="479"/>
      <c r="X48" s="275"/>
      <c r="Y48" s="276"/>
      <c r="Z48" s="487"/>
      <c r="AA48" s="386"/>
    </row>
    <row r="49" spans="1:27" ht="10.199999999999999" customHeight="1">
      <c r="A49" s="474">
        <v>16</v>
      </c>
      <c r="B49" s="476"/>
      <c r="C49" s="477"/>
      <c r="D49" s="477"/>
      <c r="E49" s="477"/>
      <c r="F49" s="478"/>
      <c r="G49" s="476"/>
      <c r="H49" s="477"/>
      <c r="I49" s="477"/>
      <c r="J49" s="477"/>
      <c r="K49" s="478"/>
      <c r="L49" s="480"/>
      <c r="M49" s="488"/>
      <c r="N49" s="489"/>
      <c r="O49" s="476"/>
      <c r="P49" s="477"/>
      <c r="Q49" s="477"/>
      <c r="R49" s="478"/>
      <c r="S49" s="476"/>
      <c r="T49" s="477"/>
      <c r="U49" s="477"/>
      <c r="V49" s="478"/>
      <c r="W49" s="476"/>
      <c r="X49" s="477"/>
      <c r="Y49" s="478"/>
      <c r="Z49" s="486"/>
      <c r="AA49" s="386"/>
    </row>
    <row r="50" spans="1:27" ht="10.199999999999999" customHeight="1">
      <c r="A50" s="475"/>
      <c r="B50" s="479"/>
      <c r="C50" s="275"/>
      <c r="D50" s="275"/>
      <c r="E50" s="275"/>
      <c r="F50" s="276"/>
      <c r="G50" s="479"/>
      <c r="H50" s="275"/>
      <c r="I50" s="275"/>
      <c r="J50" s="275"/>
      <c r="K50" s="276"/>
      <c r="L50" s="490"/>
      <c r="M50" s="491"/>
      <c r="N50" s="492"/>
      <c r="O50" s="479"/>
      <c r="P50" s="275"/>
      <c r="Q50" s="275"/>
      <c r="R50" s="276"/>
      <c r="S50" s="479"/>
      <c r="T50" s="275"/>
      <c r="U50" s="275"/>
      <c r="V50" s="276"/>
      <c r="W50" s="479"/>
      <c r="X50" s="275"/>
      <c r="Y50" s="276"/>
      <c r="Z50" s="487"/>
      <c r="AA50" s="386"/>
    </row>
    <row r="51" spans="1:27" ht="10.199999999999999" customHeight="1">
      <c r="A51" s="474">
        <v>17</v>
      </c>
      <c r="B51" s="476"/>
      <c r="C51" s="477"/>
      <c r="D51" s="477"/>
      <c r="E51" s="477"/>
      <c r="F51" s="478"/>
      <c r="G51" s="476"/>
      <c r="H51" s="477"/>
      <c r="I51" s="477"/>
      <c r="J51" s="477"/>
      <c r="K51" s="478"/>
      <c r="L51" s="480"/>
      <c r="M51" s="488"/>
      <c r="N51" s="489"/>
      <c r="O51" s="476"/>
      <c r="P51" s="477"/>
      <c r="Q51" s="477"/>
      <c r="R51" s="478"/>
      <c r="S51" s="476"/>
      <c r="T51" s="477"/>
      <c r="U51" s="477"/>
      <c r="V51" s="478"/>
      <c r="W51" s="476"/>
      <c r="X51" s="477"/>
      <c r="Y51" s="478"/>
      <c r="Z51" s="486"/>
      <c r="AA51" s="386"/>
    </row>
    <row r="52" spans="1:27" ht="10.199999999999999" customHeight="1">
      <c r="A52" s="475"/>
      <c r="B52" s="479"/>
      <c r="C52" s="275"/>
      <c r="D52" s="275"/>
      <c r="E52" s="275"/>
      <c r="F52" s="276"/>
      <c r="G52" s="479"/>
      <c r="H52" s="275"/>
      <c r="I52" s="275"/>
      <c r="J52" s="275"/>
      <c r="K52" s="276"/>
      <c r="L52" s="490"/>
      <c r="M52" s="491"/>
      <c r="N52" s="492"/>
      <c r="O52" s="479"/>
      <c r="P52" s="275"/>
      <c r="Q52" s="275"/>
      <c r="R52" s="276"/>
      <c r="S52" s="479"/>
      <c r="T52" s="275"/>
      <c r="U52" s="275"/>
      <c r="V52" s="276"/>
      <c r="W52" s="479"/>
      <c r="X52" s="275"/>
      <c r="Y52" s="276"/>
      <c r="Z52" s="487"/>
      <c r="AA52" s="386"/>
    </row>
    <row r="53" spans="1:27" ht="10.199999999999999" customHeight="1">
      <c r="A53" s="474">
        <v>18</v>
      </c>
      <c r="B53" s="476"/>
      <c r="C53" s="477"/>
      <c r="D53" s="477"/>
      <c r="E53" s="477"/>
      <c r="F53" s="478"/>
      <c r="G53" s="476"/>
      <c r="H53" s="477"/>
      <c r="I53" s="477"/>
      <c r="J53" s="477"/>
      <c r="K53" s="478"/>
      <c r="L53" s="480"/>
      <c r="M53" s="488"/>
      <c r="N53" s="489"/>
      <c r="O53" s="476"/>
      <c r="P53" s="477"/>
      <c r="Q53" s="477"/>
      <c r="R53" s="478"/>
      <c r="S53" s="476"/>
      <c r="T53" s="477"/>
      <c r="U53" s="477"/>
      <c r="V53" s="478"/>
      <c r="W53" s="476"/>
      <c r="X53" s="477"/>
      <c r="Y53" s="478"/>
      <c r="Z53" s="486"/>
      <c r="AA53" s="386"/>
    </row>
    <row r="54" spans="1:27" ht="10.199999999999999" customHeight="1">
      <c r="A54" s="475"/>
      <c r="B54" s="479"/>
      <c r="C54" s="275"/>
      <c r="D54" s="275"/>
      <c r="E54" s="275"/>
      <c r="F54" s="276"/>
      <c r="G54" s="479"/>
      <c r="H54" s="275"/>
      <c r="I54" s="275"/>
      <c r="J54" s="275"/>
      <c r="K54" s="276"/>
      <c r="L54" s="490"/>
      <c r="M54" s="491"/>
      <c r="N54" s="492"/>
      <c r="O54" s="479"/>
      <c r="P54" s="275"/>
      <c r="Q54" s="275"/>
      <c r="R54" s="276"/>
      <c r="S54" s="479"/>
      <c r="T54" s="275"/>
      <c r="U54" s="275"/>
      <c r="V54" s="276"/>
      <c r="W54" s="479"/>
      <c r="X54" s="275"/>
      <c r="Y54" s="276"/>
      <c r="Z54" s="487"/>
      <c r="AA54" s="386"/>
    </row>
    <row r="55" spans="1:27" ht="10.199999999999999" customHeight="1">
      <c r="A55" s="474">
        <v>19</v>
      </c>
      <c r="B55" s="476"/>
      <c r="C55" s="477"/>
      <c r="D55" s="477"/>
      <c r="E55" s="477"/>
      <c r="F55" s="478"/>
      <c r="G55" s="476"/>
      <c r="H55" s="477"/>
      <c r="I55" s="477"/>
      <c r="J55" s="477"/>
      <c r="K55" s="478"/>
      <c r="L55" s="480"/>
      <c r="M55" s="481"/>
      <c r="N55" s="482"/>
      <c r="O55" s="476"/>
      <c r="P55" s="477"/>
      <c r="Q55" s="477"/>
      <c r="R55" s="478"/>
      <c r="S55" s="476"/>
      <c r="T55" s="477"/>
      <c r="U55" s="477"/>
      <c r="V55" s="478"/>
      <c r="W55" s="476"/>
      <c r="X55" s="477"/>
      <c r="Y55" s="478"/>
      <c r="Z55" s="486"/>
      <c r="AA55" s="386"/>
    </row>
    <row r="56" spans="1:27" ht="10.199999999999999" customHeight="1">
      <c r="A56" s="475"/>
      <c r="B56" s="479"/>
      <c r="C56" s="275"/>
      <c r="D56" s="275"/>
      <c r="E56" s="275"/>
      <c r="F56" s="276"/>
      <c r="G56" s="479"/>
      <c r="H56" s="275"/>
      <c r="I56" s="275"/>
      <c r="J56" s="275"/>
      <c r="K56" s="276"/>
      <c r="L56" s="483"/>
      <c r="M56" s="484"/>
      <c r="N56" s="485"/>
      <c r="O56" s="479"/>
      <c r="P56" s="275"/>
      <c r="Q56" s="275"/>
      <c r="R56" s="276"/>
      <c r="S56" s="479"/>
      <c r="T56" s="275"/>
      <c r="U56" s="275"/>
      <c r="V56" s="276"/>
      <c r="W56" s="479"/>
      <c r="X56" s="275"/>
      <c r="Y56" s="276"/>
      <c r="Z56" s="487"/>
      <c r="AA56" s="386"/>
    </row>
    <row r="57" spans="1:27" ht="10.199999999999999" customHeight="1">
      <c r="A57" s="474">
        <v>20</v>
      </c>
      <c r="B57" s="476"/>
      <c r="C57" s="477"/>
      <c r="D57" s="477"/>
      <c r="E57" s="477"/>
      <c r="F57" s="478"/>
      <c r="G57" s="476"/>
      <c r="H57" s="477"/>
      <c r="I57" s="477"/>
      <c r="J57" s="477"/>
      <c r="K57" s="478"/>
      <c r="L57" s="480"/>
      <c r="M57" s="481"/>
      <c r="N57" s="482"/>
      <c r="O57" s="476"/>
      <c r="P57" s="477"/>
      <c r="Q57" s="477"/>
      <c r="R57" s="478"/>
      <c r="S57" s="476"/>
      <c r="T57" s="477"/>
      <c r="U57" s="477"/>
      <c r="V57" s="478"/>
      <c r="W57" s="476"/>
      <c r="X57" s="477"/>
      <c r="Y57" s="478"/>
      <c r="Z57" s="486"/>
      <c r="AA57" s="386"/>
    </row>
    <row r="58" spans="1:27" ht="10.199999999999999" customHeight="1">
      <c r="A58" s="475"/>
      <c r="B58" s="479"/>
      <c r="C58" s="275"/>
      <c r="D58" s="275"/>
      <c r="E58" s="275"/>
      <c r="F58" s="276"/>
      <c r="G58" s="479"/>
      <c r="H58" s="275"/>
      <c r="I58" s="275"/>
      <c r="J58" s="275"/>
      <c r="K58" s="276"/>
      <c r="L58" s="483"/>
      <c r="M58" s="484"/>
      <c r="N58" s="485"/>
      <c r="O58" s="479"/>
      <c r="P58" s="275"/>
      <c r="Q58" s="275"/>
      <c r="R58" s="276"/>
      <c r="S58" s="479"/>
      <c r="T58" s="275"/>
      <c r="U58" s="275"/>
      <c r="V58" s="276"/>
      <c r="W58" s="479"/>
      <c r="X58" s="275"/>
      <c r="Y58" s="276"/>
      <c r="Z58" s="487"/>
      <c r="AA58" s="386"/>
    </row>
    <row r="59" spans="1:27" ht="10.199999999999999" customHeight="1">
      <c r="A59" s="474">
        <v>21</v>
      </c>
      <c r="B59" s="476"/>
      <c r="C59" s="477"/>
      <c r="D59" s="477"/>
      <c r="E59" s="477"/>
      <c r="F59" s="478"/>
      <c r="G59" s="476"/>
      <c r="H59" s="477"/>
      <c r="I59" s="477"/>
      <c r="J59" s="477"/>
      <c r="K59" s="478"/>
      <c r="L59" s="480"/>
      <c r="M59" s="481"/>
      <c r="N59" s="482"/>
      <c r="O59" s="476"/>
      <c r="P59" s="477"/>
      <c r="Q59" s="477"/>
      <c r="R59" s="478"/>
      <c r="S59" s="476"/>
      <c r="T59" s="477"/>
      <c r="U59" s="477"/>
      <c r="V59" s="478"/>
      <c r="W59" s="476"/>
      <c r="X59" s="477"/>
      <c r="Y59" s="478"/>
      <c r="Z59" s="486"/>
      <c r="AA59" s="386"/>
    </row>
    <row r="60" spans="1:27" ht="10.199999999999999" customHeight="1">
      <c r="A60" s="475"/>
      <c r="B60" s="479"/>
      <c r="C60" s="275"/>
      <c r="D60" s="275"/>
      <c r="E60" s="275"/>
      <c r="F60" s="276"/>
      <c r="G60" s="479"/>
      <c r="H60" s="275"/>
      <c r="I60" s="275"/>
      <c r="J60" s="275"/>
      <c r="K60" s="276"/>
      <c r="L60" s="483"/>
      <c r="M60" s="484"/>
      <c r="N60" s="485"/>
      <c r="O60" s="479"/>
      <c r="P60" s="275"/>
      <c r="Q60" s="275"/>
      <c r="R60" s="276"/>
      <c r="S60" s="479"/>
      <c r="T60" s="275"/>
      <c r="U60" s="275"/>
      <c r="V60" s="276"/>
      <c r="W60" s="479"/>
      <c r="X60" s="275"/>
      <c r="Y60" s="276"/>
      <c r="Z60" s="487"/>
      <c r="AA60" s="386"/>
    </row>
    <row r="61" spans="1:27" ht="10.199999999999999" customHeight="1">
      <c r="A61" s="474">
        <v>22</v>
      </c>
      <c r="B61" s="476"/>
      <c r="C61" s="477"/>
      <c r="D61" s="477"/>
      <c r="E61" s="477"/>
      <c r="F61" s="478"/>
      <c r="G61" s="476"/>
      <c r="H61" s="477"/>
      <c r="I61" s="477"/>
      <c r="J61" s="477"/>
      <c r="K61" s="478"/>
      <c r="L61" s="480"/>
      <c r="M61" s="481"/>
      <c r="N61" s="482"/>
      <c r="O61" s="476"/>
      <c r="P61" s="477"/>
      <c r="Q61" s="477"/>
      <c r="R61" s="478"/>
      <c r="S61" s="476"/>
      <c r="T61" s="477"/>
      <c r="U61" s="477"/>
      <c r="V61" s="478"/>
      <c r="W61" s="476"/>
      <c r="X61" s="477"/>
      <c r="Y61" s="478"/>
      <c r="Z61" s="486"/>
      <c r="AA61" s="386"/>
    </row>
    <row r="62" spans="1:27" ht="10.199999999999999" customHeight="1">
      <c r="A62" s="475"/>
      <c r="B62" s="479"/>
      <c r="C62" s="275"/>
      <c r="D62" s="275"/>
      <c r="E62" s="275"/>
      <c r="F62" s="276"/>
      <c r="G62" s="479"/>
      <c r="H62" s="275"/>
      <c r="I62" s="275"/>
      <c r="J62" s="275"/>
      <c r="K62" s="276"/>
      <c r="L62" s="483"/>
      <c r="M62" s="484"/>
      <c r="N62" s="485"/>
      <c r="O62" s="479"/>
      <c r="P62" s="275"/>
      <c r="Q62" s="275"/>
      <c r="R62" s="276"/>
      <c r="S62" s="479"/>
      <c r="T62" s="275"/>
      <c r="U62" s="275"/>
      <c r="V62" s="276"/>
      <c r="W62" s="479"/>
      <c r="X62" s="275"/>
      <c r="Y62" s="276"/>
      <c r="Z62" s="487"/>
      <c r="AA62" s="386"/>
    </row>
    <row r="63" spans="1:27" ht="10.199999999999999" customHeight="1">
      <c r="A63" s="474">
        <v>23</v>
      </c>
      <c r="B63" s="476"/>
      <c r="C63" s="477"/>
      <c r="D63" s="477"/>
      <c r="E63" s="477"/>
      <c r="F63" s="478"/>
      <c r="G63" s="476"/>
      <c r="H63" s="477"/>
      <c r="I63" s="477"/>
      <c r="J63" s="477"/>
      <c r="K63" s="478"/>
      <c r="L63" s="480"/>
      <c r="M63" s="481"/>
      <c r="N63" s="482"/>
      <c r="O63" s="476"/>
      <c r="P63" s="477"/>
      <c r="Q63" s="477"/>
      <c r="R63" s="478"/>
      <c r="S63" s="476"/>
      <c r="T63" s="477"/>
      <c r="U63" s="477"/>
      <c r="V63" s="478"/>
      <c r="W63" s="476"/>
      <c r="X63" s="477"/>
      <c r="Y63" s="478"/>
      <c r="Z63" s="486"/>
      <c r="AA63" s="386"/>
    </row>
    <row r="64" spans="1:27" ht="10.199999999999999" customHeight="1">
      <c r="A64" s="475"/>
      <c r="B64" s="479"/>
      <c r="C64" s="275"/>
      <c r="D64" s="275"/>
      <c r="E64" s="275"/>
      <c r="F64" s="276"/>
      <c r="G64" s="479"/>
      <c r="H64" s="275"/>
      <c r="I64" s="275"/>
      <c r="J64" s="275"/>
      <c r="K64" s="276"/>
      <c r="L64" s="483"/>
      <c r="M64" s="484"/>
      <c r="N64" s="485"/>
      <c r="O64" s="479"/>
      <c r="P64" s="275"/>
      <c r="Q64" s="275"/>
      <c r="R64" s="276"/>
      <c r="S64" s="479"/>
      <c r="T64" s="275"/>
      <c r="U64" s="275"/>
      <c r="V64" s="276"/>
      <c r="W64" s="479"/>
      <c r="X64" s="275"/>
      <c r="Y64" s="276"/>
      <c r="Z64" s="487"/>
      <c r="AA64" s="386"/>
    </row>
    <row r="65" spans="1:27" ht="10.199999999999999" customHeight="1">
      <c r="A65" s="474">
        <v>24</v>
      </c>
      <c r="B65" s="476"/>
      <c r="C65" s="477"/>
      <c r="D65" s="477"/>
      <c r="E65" s="477"/>
      <c r="F65" s="478"/>
      <c r="G65" s="476"/>
      <c r="H65" s="477"/>
      <c r="I65" s="477"/>
      <c r="J65" s="477"/>
      <c r="K65" s="478"/>
      <c r="L65" s="480"/>
      <c r="M65" s="488"/>
      <c r="N65" s="489"/>
      <c r="O65" s="476"/>
      <c r="P65" s="477"/>
      <c r="Q65" s="477"/>
      <c r="R65" s="478"/>
      <c r="S65" s="476"/>
      <c r="T65" s="477"/>
      <c r="U65" s="477"/>
      <c r="V65" s="478"/>
      <c r="W65" s="476"/>
      <c r="X65" s="477"/>
      <c r="Y65" s="478"/>
      <c r="Z65" s="486"/>
      <c r="AA65" s="386"/>
    </row>
    <row r="66" spans="1:27" ht="10.199999999999999" customHeight="1">
      <c r="A66" s="475"/>
      <c r="B66" s="479"/>
      <c r="C66" s="275"/>
      <c r="D66" s="275"/>
      <c r="E66" s="275"/>
      <c r="F66" s="276"/>
      <c r="G66" s="479"/>
      <c r="H66" s="275"/>
      <c r="I66" s="275"/>
      <c r="J66" s="275"/>
      <c r="K66" s="276"/>
      <c r="L66" s="490"/>
      <c r="M66" s="491"/>
      <c r="N66" s="492"/>
      <c r="O66" s="479"/>
      <c r="P66" s="275"/>
      <c r="Q66" s="275"/>
      <c r="R66" s="276"/>
      <c r="S66" s="479"/>
      <c r="T66" s="275"/>
      <c r="U66" s="275"/>
      <c r="V66" s="276"/>
      <c r="W66" s="479"/>
      <c r="X66" s="275"/>
      <c r="Y66" s="276"/>
      <c r="Z66" s="487"/>
      <c r="AA66" s="386"/>
    </row>
    <row r="67" spans="1:27" ht="10.199999999999999" customHeight="1">
      <c r="A67" s="474">
        <v>25</v>
      </c>
      <c r="B67" s="476"/>
      <c r="C67" s="477"/>
      <c r="D67" s="477"/>
      <c r="E67" s="477"/>
      <c r="F67" s="478"/>
      <c r="G67" s="476"/>
      <c r="H67" s="477"/>
      <c r="I67" s="477"/>
      <c r="J67" s="477"/>
      <c r="K67" s="478"/>
      <c r="L67" s="480"/>
      <c r="M67" s="488"/>
      <c r="N67" s="489"/>
      <c r="O67" s="476"/>
      <c r="P67" s="477"/>
      <c r="Q67" s="477"/>
      <c r="R67" s="478"/>
      <c r="S67" s="476"/>
      <c r="T67" s="477"/>
      <c r="U67" s="477"/>
      <c r="V67" s="478"/>
      <c r="W67" s="476"/>
      <c r="X67" s="477"/>
      <c r="Y67" s="478"/>
      <c r="Z67" s="486"/>
      <c r="AA67" s="386"/>
    </row>
    <row r="68" spans="1:27" ht="10.199999999999999" customHeight="1">
      <c r="A68" s="475"/>
      <c r="B68" s="479"/>
      <c r="C68" s="275"/>
      <c r="D68" s="275"/>
      <c r="E68" s="275"/>
      <c r="F68" s="276"/>
      <c r="G68" s="479"/>
      <c r="H68" s="275"/>
      <c r="I68" s="275"/>
      <c r="J68" s="275"/>
      <c r="K68" s="276"/>
      <c r="L68" s="490"/>
      <c r="M68" s="491"/>
      <c r="N68" s="492"/>
      <c r="O68" s="479"/>
      <c r="P68" s="275"/>
      <c r="Q68" s="275"/>
      <c r="R68" s="276"/>
      <c r="S68" s="479"/>
      <c r="T68" s="275"/>
      <c r="U68" s="275"/>
      <c r="V68" s="276"/>
      <c r="W68" s="479"/>
      <c r="X68" s="275"/>
      <c r="Y68" s="276"/>
      <c r="Z68" s="487"/>
      <c r="AA68" s="386"/>
    </row>
    <row r="69" spans="1:27" ht="10.199999999999999" customHeight="1">
      <c r="A69" s="474">
        <v>26</v>
      </c>
      <c r="B69" s="476"/>
      <c r="C69" s="477"/>
      <c r="D69" s="477"/>
      <c r="E69" s="477"/>
      <c r="F69" s="478"/>
      <c r="G69" s="476"/>
      <c r="H69" s="477"/>
      <c r="I69" s="477"/>
      <c r="J69" s="477"/>
      <c r="K69" s="478"/>
      <c r="L69" s="480"/>
      <c r="M69" s="488"/>
      <c r="N69" s="489"/>
      <c r="O69" s="476"/>
      <c r="P69" s="477"/>
      <c r="Q69" s="477"/>
      <c r="R69" s="478"/>
      <c r="S69" s="476"/>
      <c r="T69" s="477"/>
      <c r="U69" s="477"/>
      <c r="V69" s="478"/>
      <c r="W69" s="476"/>
      <c r="X69" s="477"/>
      <c r="Y69" s="478"/>
      <c r="Z69" s="486"/>
      <c r="AA69" s="386"/>
    </row>
    <row r="70" spans="1:27" ht="10.199999999999999" customHeight="1">
      <c r="A70" s="475"/>
      <c r="B70" s="479"/>
      <c r="C70" s="275"/>
      <c r="D70" s="275"/>
      <c r="E70" s="275"/>
      <c r="F70" s="276"/>
      <c r="G70" s="479"/>
      <c r="H70" s="275"/>
      <c r="I70" s="275"/>
      <c r="J70" s="275"/>
      <c r="K70" s="276"/>
      <c r="L70" s="490"/>
      <c r="M70" s="491"/>
      <c r="N70" s="492"/>
      <c r="O70" s="479"/>
      <c r="P70" s="275"/>
      <c r="Q70" s="275"/>
      <c r="R70" s="276"/>
      <c r="S70" s="479"/>
      <c r="T70" s="275"/>
      <c r="U70" s="275"/>
      <c r="V70" s="276"/>
      <c r="W70" s="479"/>
      <c r="X70" s="275"/>
      <c r="Y70" s="276"/>
      <c r="Z70" s="487"/>
      <c r="AA70" s="386"/>
    </row>
    <row r="71" spans="1:27" ht="10.199999999999999" customHeight="1">
      <c r="A71" s="474">
        <v>27</v>
      </c>
      <c r="B71" s="476"/>
      <c r="C71" s="477"/>
      <c r="D71" s="477"/>
      <c r="E71" s="477"/>
      <c r="F71" s="478"/>
      <c r="G71" s="476"/>
      <c r="H71" s="477"/>
      <c r="I71" s="477"/>
      <c r="J71" s="477"/>
      <c r="K71" s="478"/>
      <c r="L71" s="480"/>
      <c r="M71" s="488"/>
      <c r="N71" s="489"/>
      <c r="O71" s="476"/>
      <c r="P71" s="477"/>
      <c r="Q71" s="477"/>
      <c r="R71" s="478"/>
      <c r="S71" s="476"/>
      <c r="T71" s="477"/>
      <c r="U71" s="477"/>
      <c r="V71" s="478"/>
      <c r="W71" s="476"/>
      <c r="X71" s="477"/>
      <c r="Y71" s="478"/>
      <c r="Z71" s="486"/>
      <c r="AA71" s="386"/>
    </row>
    <row r="72" spans="1:27" ht="10.199999999999999" customHeight="1">
      <c r="A72" s="475"/>
      <c r="B72" s="479"/>
      <c r="C72" s="275"/>
      <c r="D72" s="275"/>
      <c r="E72" s="275"/>
      <c r="F72" s="276"/>
      <c r="G72" s="479"/>
      <c r="H72" s="275"/>
      <c r="I72" s="275"/>
      <c r="J72" s="275"/>
      <c r="K72" s="276"/>
      <c r="L72" s="490"/>
      <c r="M72" s="491"/>
      <c r="N72" s="492"/>
      <c r="O72" s="479"/>
      <c r="P72" s="275"/>
      <c r="Q72" s="275"/>
      <c r="R72" s="276"/>
      <c r="S72" s="479"/>
      <c r="T72" s="275"/>
      <c r="U72" s="275"/>
      <c r="V72" s="276"/>
      <c r="W72" s="479"/>
      <c r="X72" s="275"/>
      <c r="Y72" s="276"/>
      <c r="Z72" s="487"/>
      <c r="AA72" s="386"/>
    </row>
    <row r="73" spans="1:27" ht="10.199999999999999" customHeight="1">
      <c r="A73" s="474">
        <v>28</v>
      </c>
      <c r="B73" s="476"/>
      <c r="C73" s="477"/>
      <c r="D73" s="477"/>
      <c r="E73" s="477"/>
      <c r="F73" s="478"/>
      <c r="G73" s="476"/>
      <c r="H73" s="477"/>
      <c r="I73" s="477"/>
      <c r="J73" s="477"/>
      <c r="K73" s="478"/>
      <c r="L73" s="480"/>
      <c r="M73" s="481"/>
      <c r="N73" s="482"/>
      <c r="O73" s="476"/>
      <c r="P73" s="477"/>
      <c r="Q73" s="477"/>
      <c r="R73" s="478"/>
      <c r="S73" s="476"/>
      <c r="T73" s="477"/>
      <c r="U73" s="477"/>
      <c r="V73" s="478"/>
      <c r="W73" s="476"/>
      <c r="X73" s="477"/>
      <c r="Y73" s="478"/>
      <c r="Z73" s="486"/>
      <c r="AA73" s="386"/>
    </row>
    <row r="74" spans="1:27" ht="10.199999999999999" customHeight="1">
      <c r="A74" s="475"/>
      <c r="B74" s="479"/>
      <c r="C74" s="275"/>
      <c r="D74" s="275"/>
      <c r="E74" s="275"/>
      <c r="F74" s="276"/>
      <c r="G74" s="479"/>
      <c r="H74" s="275"/>
      <c r="I74" s="275"/>
      <c r="J74" s="275"/>
      <c r="K74" s="276"/>
      <c r="L74" s="483"/>
      <c r="M74" s="484"/>
      <c r="N74" s="485"/>
      <c r="O74" s="479"/>
      <c r="P74" s="275"/>
      <c r="Q74" s="275"/>
      <c r="R74" s="276"/>
      <c r="S74" s="479"/>
      <c r="T74" s="275"/>
      <c r="U74" s="275"/>
      <c r="V74" s="276"/>
      <c r="W74" s="479"/>
      <c r="X74" s="275"/>
      <c r="Y74" s="276"/>
      <c r="Z74" s="487"/>
      <c r="AA74" s="386"/>
    </row>
    <row r="75" spans="1:27" ht="10.199999999999999" customHeight="1">
      <c r="A75" s="474">
        <v>29</v>
      </c>
      <c r="B75" s="476"/>
      <c r="C75" s="477"/>
      <c r="D75" s="477"/>
      <c r="E75" s="477"/>
      <c r="F75" s="478"/>
      <c r="G75" s="476"/>
      <c r="H75" s="477"/>
      <c r="I75" s="477"/>
      <c r="J75" s="477"/>
      <c r="K75" s="478"/>
      <c r="L75" s="480"/>
      <c r="M75" s="481"/>
      <c r="N75" s="482"/>
      <c r="O75" s="476"/>
      <c r="P75" s="477"/>
      <c r="Q75" s="477"/>
      <c r="R75" s="478"/>
      <c r="S75" s="476"/>
      <c r="T75" s="477"/>
      <c r="U75" s="477"/>
      <c r="V75" s="478"/>
      <c r="W75" s="476"/>
      <c r="X75" s="477"/>
      <c r="Y75" s="478"/>
      <c r="Z75" s="486"/>
      <c r="AA75" s="386"/>
    </row>
    <row r="76" spans="1:27" ht="10.199999999999999" customHeight="1">
      <c r="A76" s="475"/>
      <c r="B76" s="479"/>
      <c r="C76" s="275"/>
      <c r="D76" s="275"/>
      <c r="E76" s="275"/>
      <c r="F76" s="276"/>
      <c r="G76" s="479"/>
      <c r="H76" s="275"/>
      <c r="I76" s="275"/>
      <c r="J76" s="275"/>
      <c r="K76" s="276"/>
      <c r="L76" s="483"/>
      <c r="M76" s="484"/>
      <c r="N76" s="485"/>
      <c r="O76" s="479"/>
      <c r="P76" s="275"/>
      <c r="Q76" s="275"/>
      <c r="R76" s="276"/>
      <c r="S76" s="479"/>
      <c r="T76" s="275"/>
      <c r="U76" s="275"/>
      <c r="V76" s="276"/>
      <c r="W76" s="479"/>
      <c r="X76" s="275"/>
      <c r="Y76" s="276"/>
      <c r="Z76" s="487"/>
      <c r="AA76" s="386"/>
    </row>
    <row r="77" spans="1:27" ht="10.199999999999999" customHeight="1">
      <c r="A77" s="474">
        <v>30</v>
      </c>
      <c r="B77" s="476"/>
      <c r="C77" s="477"/>
      <c r="D77" s="477"/>
      <c r="E77" s="477"/>
      <c r="F77" s="478"/>
      <c r="G77" s="476"/>
      <c r="H77" s="477"/>
      <c r="I77" s="477"/>
      <c r="J77" s="477"/>
      <c r="K77" s="478"/>
      <c r="L77" s="480"/>
      <c r="M77" s="481"/>
      <c r="N77" s="482"/>
      <c r="O77" s="476"/>
      <c r="P77" s="477"/>
      <c r="Q77" s="477"/>
      <c r="R77" s="478"/>
      <c r="S77" s="476"/>
      <c r="T77" s="477"/>
      <c r="U77" s="477"/>
      <c r="V77" s="478"/>
      <c r="W77" s="476"/>
      <c r="X77" s="477"/>
      <c r="Y77" s="478"/>
      <c r="Z77" s="486"/>
      <c r="AA77" s="386"/>
    </row>
    <row r="78" spans="1:27" ht="10.199999999999999" customHeight="1">
      <c r="A78" s="475"/>
      <c r="B78" s="479"/>
      <c r="C78" s="275"/>
      <c r="D78" s="275"/>
      <c r="E78" s="275"/>
      <c r="F78" s="276"/>
      <c r="G78" s="479"/>
      <c r="H78" s="275"/>
      <c r="I78" s="275"/>
      <c r="J78" s="275"/>
      <c r="K78" s="276"/>
      <c r="L78" s="483"/>
      <c r="M78" s="484"/>
      <c r="N78" s="485"/>
      <c r="O78" s="479"/>
      <c r="P78" s="275"/>
      <c r="Q78" s="275"/>
      <c r="R78" s="276"/>
      <c r="S78" s="479"/>
      <c r="T78" s="275"/>
      <c r="U78" s="275"/>
      <c r="V78" s="276"/>
      <c r="W78" s="479"/>
      <c r="X78" s="275"/>
      <c r="Y78" s="276"/>
      <c r="Z78" s="487"/>
      <c r="AA78" s="386"/>
    </row>
    <row r="79" spans="1:27" ht="10.199999999999999" customHeight="1">
      <c r="A79" s="474">
        <v>31</v>
      </c>
      <c r="B79" s="476"/>
      <c r="C79" s="477"/>
      <c r="D79" s="477"/>
      <c r="E79" s="477"/>
      <c r="F79" s="478"/>
      <c r="G79" s="476"/>
      <c r="H79" s="477"/>
      <c r="I79" s="477"/>
      <c r="J79" s="477"/>
      <c r="K79" s="478"/>
      <c r="L79" s="480"/>
      <c r="M79" s="481"/>
      <c r="N79" s="482"/>
      <c r="O79" s="476"/>
      <c r="P79" s="477"/>
      <c r="Q79" s="477"/>
      <c r="R79" s="478"/>
      <c r="S79" s="476"/>
      <c r="T79" s="477"/>
      <c r="U79" s="477"/>
      <c r="V79" s="478"/>
      <c r="W79" s="476"/>
      <c r="X79" s="477"/>
      <c r="Y79" s="478"/>
      <c r="Z79" s="486"/>
      <c r="AA79" s="386"/>
    </row>
    <row r="80" spans="1:27" ht="10.199999999999999" customHeight="1">
      <c r="A80" s="475"/>
      <c r="B80" s="479"/>
      <c r="C80" s="275"/>
      <c r="D80" s="275"/>
      <c r="E80" s="275"/>
      <c r="F80" s="276"/>
      <c r="G80" s="479"/>
      <c r="H80" s="275"/>
      <c r="I80" s="275"/>
      <c r="J80" s="275"/>
      <c r="K80" s="276"/>
      <c r="L80" s="483"/>
      <c r="M80" s="484"/>
      <c r="N80" s="485"/>
      <c r="O80" s="479"/>
      <c r="P80" s="275"/>
      <c r="Q80" s="275"/>
      <c r="R80" s="276"/>
      <c r="S80" s="479"/>
      <c r="T80" s="275"/>
      <c r="U80" s="275"/>
      <c r="V80" s="276"/>
      <c r="W80" s="479"/>
      <c r="X80" s="275"/>
      <c r="Y80" s="276"/>
      <c r="Z80" s="487"/>
      <c r="AA80" s="386"/>
    </row>
    <row r="81" spans="1:27" ht="10.199999999999999" customHeight="1">
      <c r="A81" s="474">
        <v>32</v>
      </c>
      <c r="B81" s="476"/>
      <c r="C81" s="477"/>
      <c r="D81" s="477"/>
      <c r="E81" s="477"/>
      <c r="F81" s="478"/>
      <c r="G81" s="476"/>
      <c r="H81" s="477"/>
      <c r="I81" s="477"/>
      <c r="J81" s="477"/>
      <c r="K81" s="478"/>
      <c r="L81" s="480"/>
      <c r="M81" s="488"/>
      <c r="N81" s="489"/>
      <c r="O81" s="476"/>
      <c r="P81" s="477"/>
      <c r="Q81" s="477"/>
      <c r="R81" s="478"/>
      <c r="S81" s="476"/>
      <c r="T81" s="477"/>
      <c r="U81" s="477"/>
      <c r="V81" s="478"/>
      <c r="W81" s="476"/>
      <c r="X81" s="477"/>
      <c r="Y81" s="478"/>
      <c r="Z81" s="486"/>
      <c r="AA81" s="386"/>
    </row>
    <row r="82" spans="1:27" ht="10.199999999999999" customHeight="1">
      <c r="A82" s="475"/>
      <c r="B82" s="479"/>
      <c r="C82" s="275"/>
      <c r="D82" s="275"/>
      <c r="E82" s="275"/>
      <c r="F82" s="276"/>
      <c r="G82" s="479"/>
      <c r="H82" s="275"/>
      <c r="I82" s="275"/>
      <c r="J82" s="275"/>
      <c r="K82" s="276"/>
      <c r="L82" s="490"/>
      <c r="M82" s="491"/>
      <c r="N82" s="492"/>
      <c r="O82" s="479"/>
      <c r="P82" s="275"/>
      <c r="Q82" s="275"/>
      <c r="R82" s="276"/>
      <c r="S82" s="479"/>
      <c r="T82" s="275"/>
      <c r="U82" s="275"/>
      <c r="V82" s="276"/>
      <c r="W82" s="479"/>
      <c r="X82" s="275"/>
      <c r="Y82" s="276"/>
      <c r="Z82" s="487"/>
      <c r="AA82" s="386"/>
    </row>
    <row r="83" spans="1:27" ht="10.199999999999999" customHeight="1">
      <c r="A83" s="474">
        <v>33</v>
      </c>
      <c r="B83" s="476"/>
      <c r="C83" s="477"/>
      <c r="D83" s="477"/>
      <c r="E83" s="477"/>
      <c r="F83" s="478"/>
      <c r="G83" s="476"/>
      <c r="H83" s="477"/>
      <c r="I83" s="477"/>
      <c r="J83" s="477"/>
      <c r="K83" s="478"/>
      <c r="L83" s="480"/>
      <c r="M83" s="488"/>
      <c r="N83" s="489"/>
      <c r="O83" s="476"/>
      <c r="P83" s="477"/>
      <c r="Q83" s="477"/>
      <c r="R83" s="478"/>
      <c r="S83" s="476"/>
      <c r="T83" s="477"/>
      <c r="U83" s="477"/>
      <c r="V83" s="478"/>
      <c r="W83" s="476"/>
      <c r="X83" s="477"/>
      <c r="Y83" s="478"/>
      <c r="Z83" s="486"/>
      <c r="AA83" s="386"/>
    </row>
    <row r="84" spans="1:27" ht="10.199999999999999" customHeight="1">
      <c r="A84" s="475"/>
      <c r="B84" s="479"/>
      <c r="C84" s="275"/>
      <c r="D84" s="275"/>
      <c r="E84" s="275"/>
      <c r="F84" s="276"/>
      <c r="G84" s="479"/>
      <c r="H84" s="275"/>
      <c r="I84" s="275"/>
      <c r="J84" s="275"/>
      <c r="K84" s="276"/>
      <c r="L84" s="490"/>
      <c r="M84" s="491"/>
      <c r="N84" s="492"/>
      <c r="O84" s="479"/>
      <c r="P84" s="275"/>
      <c r="Q84" s="275"/>
      <c r="R84" s="276"/>
      <c r="S84" s="479"/>
      <c r="T84" s="275"/>
      <c r="U84" s="275"/>
      <c r="V84" s="276"/>
      <c r="W84" s="479"/>
      <c r="X84" s="275"/>
      <c r="Y84" s="276"/>
      <c r="Z84" s="487"/>
      <c r="AA84" s="386"/>
    </row>
    <row r="85" spans="1:27" ht="10.199999999999999" customHeight="1">
      <c r="A85" s="474">
        <v>34</v>
      </c>
      <c r="B85" s="476"/>
      <c r="C85" s="477"/>
      <c r="D85" s="477"/>
      <c r="E85" s="477"/>
      <c r="F85" s="478"/>
      <c r="G85" s="476"/>
      <c r="H85" s="477"/>
      <c r="I85" s="477"/>
      <c r="J85" s="477"/>
      <c r="K85" s="478"/>
      <c r="L85" s="480"/>
      <c r="M85" s="488"/>
      <c r="N85" s="489"/>
      <c r="O85" s="476"/>
      <c r="P85" s="477"/>
      <c r="Q85" s="477"/>
      <c r="R85" s="478"/>
      <c r="S85" s="476"/>
      <c r="T85" s="477"/>
      <c r="U85" s="477"/>
      <c r="V85" s="478"/>
      <c r="W85" s="476"/>
      <c r="X85" s="477"/>
      <c r="Y85" s="478"/>
      <c r="Z85" s="486"/>
      <c r="AA85" s="386"/>
    </row>
    <row r="86" spans="1:27" ht="10.199999999999999" customHeight="1">
      <c r="A86" s="475"/>
      <c r="B86" s="479"/>
      <c r="C86" s="275"/>
      <c r="D86" s="275"/>
      <c r="E86" s="275"/>
      <c r="F86" s="276"/>
      <c r="G86" s="479"/>
      <c r="H86" s="275"/>
      <c r="I86" s="275"/>
      <c r="J86" s="275"/>
      <c r="K86" s="276"/>
      <c r="L86" s="490"/>
      <c r="M86" s="491"/>
      <c r="N86" s="492"/>
      <c r="O86" s="479"/>
      <c r="P86" s="275"/>
      <c r="Q86" s="275"/>
      <c r="R86" s="276"/>
      <c r="S86" s="479"/>
      <c r="T86" s="275"/>
      <c r="U86" s="275"/>
      <c r="V86" s="276"/>
      <c r="W86" s="479"/>
      <c r="X86" s="275"/>
      <c r="Y86" s="276"/>
      <c r="Z86" s="487"/>
      <c r="AA86" s="386"/>
    </row>
    <row r="87" spans="1:27" ht="10.199999999999999" customHeight="1">
      <c r="A87" s="474">
        <v>35</v>
      </c>
      <c r="B87" s="476"/>
      <c r="C87" s="477"/>
      <c r="D87" s="477"/>
      <c r="E87" s="477"/>
      <c r="F87" s="478"/>
      <c r="G87" s="476"/>
      <c r="H87" s="477"/>
      <c r="I87" s="477"/>
      <c r="J87" s="477"/>
      <c r="K87" s="478"/>
      <c r="L87" s="480"/>
      <c r="M87" s="488"/>
      <c r="N87" s="489"/>
      <c r="O87" s="476"/>
      <c r="P87" s="477"/>
      <c r="Q87" s="477"/>
      <c r="R87" s="478"/>
      <c r="S87" s="476"/>
      <c r="T87" s="477"/>
      <c r="U87" s="477"/>
      <c r="V87" s="478"/>
      <c r="W87" s="476"/>
      <c r="X87" s="477"/>
      <c r="Y87" s="478"/>
      <c r="Z87" s="486"/>
      <c r="AA87" s="386"/>
    </row>
    <row r="88" spans="1:27" ht="10.199999999999999" customHeight="1">
      <c r="A88" s="475"/>
      <c r="B88" s="479"/>
      <c r="C88" s="275"/>
      <c r="D88" s="275"/>
      <c r="E88" s="275"/>
      <c r="F88" s="276"/>
      <c r="G88" s="479"/>
      <c r="H88" s="275"/>
      <c r="I88" s="275"/>
      <c r="J88" s="275"/>
      <c r="K88" s="276"/>
      <c r="L88" s="490"/>
      <c r="M88" s="491"/>
      <c r="N88" s="492"/>
      <c r="O88" s="479"/>
      <c r="P88" s="275"/>
      <c r="Q88" s="275"/>
      <c r="R88" s="276"/>
      <c r="S88" s="479"/>
      <c r="T88" s="275"/>
      <c r="U88" s="275"/>
      <c r="V88" s="276"/>
      <c r="W88" s="479"/>
      <c r="X88" s="275"/>
      <c r="Y88" s="276"/>
      <c r="Z88" s="487"/>
      <c r="AA88" s="386"/>
    </row>
    <row r="89" spans="1:27" ht="10.199999999999999" customHeight="1">
      <c r="A89" s="474">
        <v>36</v>
      </c>
      <c r="B89" s="476"/>
      <c r="C89" s="548"/>
      <c r="D89" s="548"/>
      <c r="E89" s="548"/>
      <c r="F89" s="549"/>
      <c r="G89" s="476"/>
      <c r="H89" s="477"/>
      <c r="I89" s="477"/>
      <c r="J89" s="477"/>
      <c r="K89" s="478"/>
      <c r="L89" s="480"/>
      <c r="M89" s="488"/>
      <c r="N89" s="489"/>
      <c r="O89" s="476"/>
      <c r="P89" s="477"/>
      <c r="Q89" s="477"/>
      <c r="R89" s="478"/>
      <c r="S89" s="476"/>
      <c r="T89" s="477"/>
      <c r="U89" s="477"/>
      <c r="V89" s="478"/>
      <c r="W89" s="476"/>
      <c r="X89" s="477"/>
      <c r="Y89" s="478"/>
      <c r="Z89" s="486"/>
      <c r="AA89" s="386"/>
    </row>
    <row r="90" spans="1:27" ht="10.199999999999999" customHeight="1">
      <c r="A90" s="475"/>
      <c r="B90" s="550"/>
      <c r="C90" s="551"/>
      <c r="D90" s="551"/>
      <c r="E90" s="551"/>
      <c r="F90" s="552"/>
      <c r="G90" s="479"/>
      <c r="H90" s="275"/>
      <c r="I90" s="275"/>
      <c r="J90" s="275"/>
      <c r="K90" s="276"/>
      <c r="L90" s="490"/>
      <c r="M90" s="491"/>
      <c r="N90" s="492"/>
      <c r="O90" s="479"/>
      <c r="P90" s="275"/>
      <c r="Q90" s="275"/>
      <c r="R90" s="276"/>
      <c r="S90" s="479"/>
      <c r="T90" s="275"/>
      <c r="U90" s="275"/>
      <c r="V90" s="276"/>
      <c r="W90" s="479"/>
      <c r="X90" s="275"/>
      <c r="Y90" s="276"/>
      <c r="Z90" s="487"/>
      <c r="AA90" s="386"/>
    </row>
    <row r="91" spans="1:27" ht="10.199999999999999" customHeight="1">
      <c r="A91" s="474">
        <v>37</v>
      </c>
      <c r="B91" s="476"/>
      <c r="C91" s="548"/>
      <c r="D91" s="548"/>
      <c r="E91" s="548"/>
      <c r="F91" s="549"/>
      <c r="G91" s="476"/>
      <c r="H91" s="477"/>
      <c r="I91" s="477"/>
      <c r="J91" s="477"/>
      <c r="K91" s="478"/>
      <c r="L91" s="480"/>
      <c r="M91" s="488"/>
      <c r="N91" s="489"/>
      <c r="O91" s="476"/>
      <c r="P91" s="477"/>
      <c r="Q91" s="477"/>
      <c r="R91" s="478"/>
      <c r="S91" s="476"/>
      <c r="T91" s="477"/>
      <c r="U91" s="477"/>
      <c r="V91" s="478"/>
      <c r="W91" s="476"/>
      <c r="X91" s="477"/>
      <c r="Y91" s="478"/>
      <c r="Z91" s="486"/>
      <c r="AA91" s="386"/>
    </row>
    <row r="92" spans="1:27" ht="10.199999999999999" customHeight="1">
      <c r="A92" s="475"/>
      <c r="B92" s="550"/>
      <c r="C92" s="551"/>
      <c r="D92" s="551"/>
      <c r="E92" s="551"/>
      <c r="F92" s="552"/>
      <c r="G92" s="479"/>
      <c r="H92" s="275"/>
      <c r="I92" s="275"/>
      <c r="J92" s="275"/>
      <c r="K92" s="276"/>
      <c r="L92" s="490"/>
      <c r="M92" s="491"/>
      <c r="N92" s="492"/>
      <c r="O92" s="479"/>
      <c r="P92" s="275"/>
      <c r="Q92" s="275"/>
      <c r="R92" s="276"/>
      <c r="S92" s="479"/>
      <c r="T92" s="275"/>
      <c r="U92" s="275"/>
      <c r="V92" s="276"/>
      <c r="W92" s="479"/>
      <c r="X92" s="275"/>
      <c r="Y92" s="276"/>
      <c r="Z92" s="487"/>
      <c r="AA92" s="386"/>
    </row>
    <row r="93" spans="1:27" ht="10.199999999999999" customHeight="1">
      <c r="A93" s="474">
        <v>38</v>
      </c>
      <c r="B93" s="476"/>
      <c r="C93" s="477"/>
      <c r="D93" s="477"/>
      <c r="E93" s="477"/>
      <c r="F93" s="478"/>
      <c r="G93" s="476"/>
      <c r="H93" s="477"/>
      <c r="I93" s="477"/>
      <c r="J93" s="477"/>
      <c r="K93" s="478"/>
      <c r="L93" s="480"/>
      <c r="M93" s="488"/>
      <c r="N93" s="489"/>
      <c r="O93" s="476"/>
      <c r="P93" s="477"/>
      <c r="Q93" s="477"/>
      <c r="R93" s="478"/>
      <c r="S93" s="476"/>
      <c r="T93" s="477"/>
      <c r="U93" s="477"/>
      <c r="V93" s="478"/>
      <c r="W93" s="476"/>
      <c r="X93" s="477"/>
      <c r="Y93" s="478"/>
      <c r="Z93" s="486"/>
      <c r="AA93" s="386"/>
    </row>
    <row r="94" spans="1:27" ht="10.199999999999999" customHeight="1">
      <c r="A94" s="475"/>
      <c r="B94" s="479"/>
      <c r="C94" s="275"/>
      <c r="D94" s="275"/>
      <c r="E94" s="275"/>
      <c r="F94" s="276"/>
      <c r="G94" s="479"/>
      <c r="H94" s="275"/>
      <c r="I94" s="275"/>
      <c r="J94" s="275"/>
      <c r="K94" s="276"/>
      <c r="L94" s="490"/>
      <c r="M94" s="491"/>
      <c r="N94" s="492"/>
      <c r="O94" s="479"/>
      <c r="P94" s="275"/>
      <c r="Q94" s="275"/>
      <c r="R94" s="276"/>
      <c r="S94" s="479"/>
      <c r="T94" s="275"/>
      <c r="U94" s="275"/>
      <c r="V94" s="276"/>
      <c r="W94" s="479"/>
      <c r="X94" s="275"/>
      <c r="Y94" s="276"/>
      <c r="Z94" s="487"/>
      <c r="AA94" s="386"/>
    </row>
    <row r="95" spans="1:27" ht="10.199999999999999" customHeight="1">
      <c r="A95" s="474">
        <v>39</v>
      </c>
      <c r="B95" s="476"/>
      <c r="C95" s="477"/>
      <c r="D95" s="477"/>
      <c r="E95" s="477"/>
      <c r="F95" s="478"/>
      <c r="G95" s="476"/>
      <c r="H95" s="477"/>
      <c r="I95" s="477"/>
      <c r="J95" s="477"/>
      <c r="K95" s="478"/>
      <c r="L95" s="480"/>
      <c r="M95" s="488"/>
      <c r="N95" s="489"/>
      <c r="O95" s="476"/>
      <c r="P95" s="477"/>
      <c r="Q95" s="477"/>
      <c r="R95" s="478"/>
      <c r="S95" s="476"/>
      <c r="T95" s="477"/>
      <c r="U95" s="477"/>
      <c r="V95" s="478"/>
      <c r="W95" s="476"/>
      <c r="X95" s="477"/>
      <c r="Y95" s="478"/>
      <c r="Z95" s="486"/>
      <c r="AA95" s="386"/>
    </row>
    <row r="96" spans="1:27" ht="10.199999999999999" customHeight="1">
      <c r="A96" s="475"/>
      <c r="B96" s="479"/>
      <c r="C96" s="275"/>
      <c r="D96" s="275"/>
      <c r="E96" s="275"/>
      <c r="F96" s="276"/>
      <c r="G96" s="479"/>
      <c r="H96" s="275"/>
      <c r="I96" s="275"/>
      <c r="J96" s="275"/>
      <c r="K96" s="276"/>
      <c r="L96" s="490"/>
      <c r="M96" s="491"/>
      <c r="N96" s="492"/>
      <c r="O96" s="479"/>
      <c r="P96" s="275"/>
      <c r="Q96" s="275"/>
      <c r="R96" s="276"/>
      <c r="S96" s="479"/>
      <c r="T96" s="275"/>
      <c r="U96" s="275"/>
      <c r="V96" s="276"/>
      <c r="W96" s="479"/>
      <c r="X96" s="275"/>
      <c r="Y96" s="276"/>
      <c r="Z96" s="487"/>
      <c r="AA96" s="386"/>
    </row>
    <row r="97" spans="1:27" ht="10.199999999999999" customHeight="1">
      <c r="A97" s="474">
        <v>40</v>
      </c>
      <c r="B97" s="476"/>
      <c r="C97" s="548"/>
      <c r="D97" s="548"/>
      <c r="E97" s="548"/>
      <c r="F97" s="549"/>
      <c r="G97" s="476"/>
      <c r="H97" s="477"/>
      <c r="I97" s="477"/>
      <c r="J97" s="477"/>
      <c r="K97" s="478"/>
      <c r="L97" s="480"/>
      <c r="M97" s="488"/>
      <c r="N97" s="489"/>
      <c r="O97" s="476"/>
      <c r="P97" s="477"/>
      <c r="Q97" s="477"/>
      <c r="R97" s="478"/>
      <c r="S97" s="476"/>
      <c r="T97" s="477"/>
      <c r="U97" s="477"/>
      <c r="V97" s="478"/>
      <c r="W97" s="476"/>
      <c r="X97" s="477"/>
      <c r="Y97" s="478"/>
      <c r="Z97" s="486"/>
      <c r="AA97" s="386"/>
    </row>
    <row r="98" spans="1:27" ht="10.199999999999999" customHeight="1">
      <c r="A98" s="475"/>
      <c r="B98" s="550"/>
      <c r="C98" s="551"/>
      <c r="D98" s="551"/>
      <c r="E98" s="551"/>
      <c r="F98" s="552"/>
      <c r="G98" s="479"/>
      <c r="H98" s="275"/>
      <c r="I98" s="275"/>
      <c r="J98" s="275"/>
      <c r="K98" s="276"/>
      <c r="L98" s="490"/>
      <c r="M98" s="491"/>
      <c r="N98" s="492"/>
      <c r="O98" s="479"/>
      <c r="P98" s="275"/>
      <c r="Q98" s="275"/>
      <c r="R98" s="276"/>
      <c r="S98" s="479"/>
      <c r="T98" s="275"/>
      <c r="U98" s="275"/>
      <c r="V98" s="276"/>
      <c r="W98" s="479"/>
      <c r="X98" s="275"/>
      <c r="Y98" s="276"/>
      <c r="Z98" s="487"/>
      <c r="AA98" s="386"/>
    </row>
    <row r="99" spans="1:27" ht="10.199999999999999" customHeight="1">
      <c r="R99" s="544" t="str">
        <f>IF(Z87&gt;0,"weitere Eingaben in Formular 4a_2 möglich","")</f>
        <v/>
      </c>
      <c r="S99" s="544"/>
      <c r="T99" s="544"/>
      <c r="U99" s="544"/>
      <c r="V99" s="544"/>
      <c r="W99" s="544"/>
      <c r="X99" s="544"/>
      <c r="Y99" s="544"/>
      <c r="Z99" s="544"/>
      <c r="AA99" s="386"/>
    </row>
    <row r="100" spans="1:27" ht="10.199999999999999" customHeight="1">
      <c r="B100" s="524" t="s">
        <v>462</v>
      </c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N100" s="525">
        <f>COUNTA(Z19:Z97)</f>
        <v>0</v>
      </c>
      <c r="O100" s="526"/>
      <c r="R100" s="545"/>
      <c r="S100" s="545"/>
      <c r="T100" s="545"/>
      <c r="U100" s="545"/>
      <c r="V100" s="545"/>
      <c r="W100" s="545"/>
      <c r="X100" s="545"/>
      <c r="Y100" s="545"/>
      <c r="Z100" s="545"/>
      <c r="AA100" s="386"/>
    </row>
    <row r="101" spans="1:27" ht="10.199999999999999" customHeight="1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N101" s="527"/>
      <c r="O101" s="528"/>
      <c r="U101" s="180"/>
      <c r="V101" s="180"/>
      <c r="W101" s="180"/>
      <c r="X101" s="180"/>
      <c r="Y101" s="180"/>
      <c r="Z101" s="180"/>
      <c r="AA101" s="386"/>
    </row>
    <row r="102" spans="1:27" ht="10.199999999999999" customHeight="1">
      <c r="AA102" s="386"/>
    </row>
    <row r="103" spans="1:27" ht="10.199999999999999" customHeight="1">
      <c r="B103" s="306" t="s">
        <v>463</v>
      </c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N103" s="525">
        <f>COUNTIF(Z19:Z97,"w")</f>
        <v>0</v>
      </c>
      <c r="O103" s="526"/>
      <c r="Q103" s="529" t="str">
        <f>IF(N103&lt;1,"",N103/N100)</f>
        <v/>
      </c>
      <c r="R103" s="530"/>
      <c r="AA103" s="386"/>
    </row>
    <row r="104" spans="1:27" ht="10.199999999999999" customHeight="1"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N104" s="527"/>
      <c r="O104" s="528"/>
      <c r="Q104" s="531"/>
      <c r="R104" s="532"/>
      <c r="AA104" s="386"/>
    </row>
    <row r="105" spans="1:27" ht="10.199999999999999" customHeight="1">
      <c r="AA105" s="386"/>
    </row>
    <row r="106" spans="1:27" ht="10.199999999999999" customHeight="1">
      <c r="B106" s="306" t="s">
        <v>464</v>
      </c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N106" s="525">
        <f>COUNTIF(Z19:Z97,"m")</f>
        <v>0</v>
      </c>
      <c r="O106" s="526"/>
      <c r="Q106" s="529" t="str">
        <f>IF(N106&lt;1,"",N106/N100)</f>
        <v/>
      </c>
      <c r="R106" s="530"/>
      <c r="AA106" s="386"/>
    </row>
    <row r="107" spans="1:27" ht="10.199999999999999" customHeight="1"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N107" s="527"/>
      <c r="O107" s="528"/>
      <c r="Q107" s="531"/>
      <c r="R107" s="532"/>
      <c r="AA107" s="386"/>
    </row>
    <row r="108" spans="1:27" ht="10.199999999999999" customHeight="1">
      <c r="AA108" s="386"/>
    </row>
    <row r="109" spans="1:27" ht="10.199999999999999" customHeight="1">
      <c r="AA109" s="386"/>
    </row>
    <row r="110" spans="1:27" ht="10.199999999999999" customHeight="1">
      <c r="AA110" s="386"/>
    </row>
    <row r="111" spans="1:27" ht="10.199999999999999" customHeight="1">
      <c r="AA111" s="386"/>
    </row>
    <row r="112" spans="1:27" ht="10.199999999999999" customHeight="1">
      <c r="B112" s="240"/>
      <c r="C112" s="240"/>
      <c r="D112" s="240"/>
      <c r="E112" s="240"/>
      <c r="F112" s="240"/>
      <c r="G112" s="240"/>
      <c r="J112" s="240"/>
      <c r="K112" s="240"/>
      <c r="L112" s="240"/>
      <c r="M112" s="240"/>
      <c r="N112" s="240"/>
      <c r="O112" s="240"/>
      <c r="R112" s="240"/>
      <c r="S112" s="240"/>
      <c r="T112" s="240"/>
      <c r="U112" s="240"/>
      <c r="V112" s="240"/>
      <c r="W112" s="240"/>
      <c r="AA112" s="386"/>
    </row>
    <row r="113" spans="2:27" ht="10.199999999999999" customHeight="1">
      <c r="B113" s="398"/>
      <c r="C113" s="398"/>
      <c r="D113" s="398"/>
      <c r="E113" s="398"/>
      <c r="F113" s="398"/>
      <c r="G113" s="398"/>
      <c r="J113" s="398"/>
      <c r="K113" s="398"/>
      <c r="L113" s="398"/>
      <c r="M113" s="398"/>
      <c r="N113" s="398"/>
      <c r="O113" s="398"/>
      <c r="R113" s="398"/>
      <c r="S113" s="398"/>
      <c r="T113" s="398"/>
      <c r="U113" s="398"/>
      <c r="V113" s="398"/>
      <c r="W113" s="398"/>
      <c r="AA113" s="386"/>
    </row>
    <row r="114" spans="2:27" ht="10.199999999999999" customHeight="1">
      <c r="AA114" s="386"/>
    </row>
    <row r="115" spans="2:27" ht="12.6" customHeight="1">
      <c r="B115" s="291" t="s">
        <v>0</v>
      </c>
      <c r="C115" s="291"/>
      <c r="D115" s="291"/>
      <c r="E115" s="291"/>
      <c r="F115" s="291"/>
      <c r="G115" s="291"/>
      <c r="H115" s="63"/>
      <c r="I115" s="63"/>
      <c r="J115" s="291" t="s">
        <v>370</v>
      </c>
      <c r="K115" s="291"/>
      <c r="L115" s="291"/>
      <c r="M115" s="291"/>
      <c r="N115" s="291"/>
      <c r="O115" s="291"/>
      <c r="P115" s="63"/>
      <c r="Q115" s="63"/>
      <c r="R115" s="291" t="s">
        <v>370</v>
      </c>
      <c r="S115" s="291"/>
      <c r="T115" s="291"/>
      <c r="U115" s="291"/>
      <c r="V115" s="291"/>
      <c r="W115" s="291"/>
      <c r="AA115" s="386"/>
    </row>
    <row r="116" spans="2:27" ht="10.199999999999999" customHeight="1">
      <c r="AA116" s="386"/>
    </row>
    <row r="117" spans="2:27" ht="10.199999999999999" customHeight="1">
      <c r="B117" s="533" t="s">
        <v>430</v>
      </c>
      <c r="C117" s="533"/>
      <c r="D117" s="533"/>
      <c r="E117" s="533"/>
      <c r="F117" s="546" t="str">
        <f>IF(Dienststellendaten!G41&lt;1,"",Dienststellendaten!G41)</f>
        <v/>
      </c>
      <c r="G117" s="437"/>
      <c r="H117" s="437"/>
      <c r="J117" s="533" t="s">
        <v>2</v>
      </c>
      <c r="K117" s="318"/>
      <c r="L117" s="318"/>
      <c r="M117" s="539"/>
      <c r="N117" s="540"/>
      <c r="O117" s="540"/>
      <c r="P117" s="540"/>
      <c r="R117" s="533" t="s">
        <v>33</v>
      </c>
      <c r="S117" s="533"/>
      <c r="T117" s="533"/>
      <c r="U117" s="533"/>
      <c r="V117" s="534" t="str">
        <f>IF(Dienststellendaten!W40&lt;1,"",Dienststellendaten!W40)</f>
        <v/>
      </c>
      <c r="W117" s="535"/>
      <c r="X117" s="535"/>
      <c r="Y117" s="536"/>
      <c r="AA117" s="386"/>
    </row>
    <row r="118" spans="2:27" ht="10.199999999999999" customHeight="1">
      <c r="B118" s="533"/>
      <c r="C118" s="533"/>
      <c r="D118" s="533"/>
      <c r="E118" s="533"/>
      <c r="F118" s="547"/>
      <c r="G118" s="547"/>
      <c r="H118" s="547"/>
      <c r="J118" s="318"/>
      <c r="K118" s="318"/>
      <c r="L118" s="318"/>
      <c r="M118" s="541"/>
      <c r="N118" s="541"/>
      <c r="O118" s="541"/>
      <c r="P118" s="541"/>
      <c r="R118" s="533"/>
      <c r="S118" s="533"/>
      <c r="T118" s="533"/>
      <c r="U118" s="533"/>
      <c r="V118" s="537"/>
      <c r="W118" s="537"/>
      <c r="X118" s="537"/>
      <c r="Y118" s="538"/>
      <c r="AA118" s="386"/>
    </row>
    <row r="119" spans="2:27" ht="10.199999999999999" customHeight="1">
      <c r="B119" s="417" t="s">
        <v>7</v>
      </c>
      <c r="C119" s="417"/>
      <c r="D119" s="417"/>
      <c r="E119" s="417"/>
      <c r="F119" s="417"/>
      <c r="G119" s="417"/>
      <c r="H119" s="417"/>
      <c r="I119" s="417"/>
      <c r="J119" s="417"/>
      <c r="K119" s="417"/>
      <c r="AA119" s="386"/>
    </row>
    <row r="120" spans="2:27" ht="10.199999999999999" customHeight="1">
      <c r="B120" s="417"/>
      <c r="C120" s="417"/>
      <c r="D120" s="417"/>
      <c r="E120" s="417"/>
      <c r="F120" s="417"/>
      <c r="G120" s="417"/>
      <c r="H120" s="417"/>
      <c r="I120" s="417"/>
      <c r="J120" s="417"/>
      <c r="K120" s="417"/>
      <c r="AA120" s="386"/>
    </row>
    <row r="121" spans="2:27" ht="10.199999999999999" customHeight="1">
      <c r="B121" s="417" t="s">
        <v>8</v>
      </c>
      <c r="C121" s="417"/>
      <c r="D121" s="417"/>
      <c r="E121" s="417"/>
      <c r="F121" s="417"/>
      <c r="G121" s="417"/>
      <c r="H121" s="417"/>
      <c r="I121" s="417"/>
      <c r="J121" s="417"/>
      <c r="K121" s="417"/>
      <c r="L121" s="240"/>
      <c r="M121" s="240"/>
      <c r="N121" s="240"/>
      <c r="AA121" s="386"/>
    </row>
    <row r="122" spans="2:27" ht="10.199999999999999" customHeight="1"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AA122" s="386"/>
    </row>
    <row r="123" spans="2:27" ht="10.199999999999999" customHeight="1">
      <c r="AA123" s="386"/>
    </row>
    <row r="124" spans="2:27" ht="10.199999999999999" customHeight="1">
      <c r="AA124" s="386"/>
    </row>
    <row r="125" spans="2:27" ht="10.199999999999999" customHeight="1">
      <c r="AA125" s="386"/>
    </row>
    <row r="126" spans="2:27" ht="10.199999999999999" customHeight="1">
      <c r="AA126" s="386"/>
    </row>
    <row r="127" spans="2:27" ht="10.199999999999999" customHeight="1">
      <c r="AA127" s="386"/>
    </row>
    <row r="128" spans="2:27" ht="10.199999999999999" customHeight="1">
      <c r="AA128" s="386"/>
    </row>
    <row r="129" spans="27:27" ht="10.199999999999999" customHeight="1">
      <c r="AA129" s="386"/>
    </row>
    <row r="130" spans="27:27" ht="10.199999999999999" customHeight="1"/>
    <row r="131" spans="27:27" ht="10.199999999999999" customHeight="1"/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  <row r="143" spans="27:27" ht="10.199999999999999" customHeight="1"/>
    <row r="144" spans="27:27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</sheetData>
  <sheetProtection algorithmName="SHA-512" hashValue="PFAfEUZkHTVm5RR9bK8bxUg+Kg3Pu/4/Mwg40tmMRLIB88Id0VxIh1c90DnyxpNmVud302PGz/0bgJsqEV3HdQ==" saltValue="Ht/Ez9MkT3JeZaksAWsFJw==" spinCount="100000" sheet="1" objects="1" scenarios="1" selectLockedCells="1"/>
  <mergeCells count="365">
    <mergeCell ref="A97:A98"/>
    <mergeCell ref="B97:F98"/>
    <mergeCell ref="G97:K98"/>
    <mergeCell ref="L97:N98"/>
    <mergeCell ref="O97:R98"/>
    <mergeCell ref="S97:V98"/>
    <mergeCell ref="W97:Y98"/>
    <mergeCell ref="Z97:Z98"/>
    <mergeCell ref="A93:A94"/>
    <mergeCell ref="B93:F94"/>
    <mergeCell ref="G93:K94"/>
    <mergeCell ref="L93:N94"/>
    <mergeCell ref="O93:R94"/>
    <mergeCell ref="S93:V94"/>
    <mergeCell ref="W93:Y94"/>
    <mergeCell ref="Z93:Z94"/>
    <mergeCell ref="A95:A96"/>
    <mergeCell ref="B95:F96"/>
    <mergeCell ref="G95:K96"/>
    <mergeCell ref="L95:N96"/>
    <mergeCell ref="O95:R96"/>
    <mergeCell ref="S95:V96"/>
    <mergeCell ref="W95:Y96"/>
    <mergeCell ref="Z95:Z96"/>
    <mergeCell ref="A89:A90"/>
    <mergeCell ref="B89:F90"/>
    <mergeCell ref="G89:K90"/>
    <mergeCell ref="L89:N90"/>
    <mergeCell ref="O89:R90"/>
    <mergeCell ref="S89:V90"/>
    <mergeCell ref="W89:Y90"/>
    <mergeCell ref="Z89:Z90"/>
    <mergeCell ref="A91:A92"/>
    <mergeCell ref="B91:F92"/>
    <mergeCell ref="G91:K92"/>
    <mergeCell ref="L91:N92"/>
    <mergeCell ref="O91:R92"/>
    <mergeCell ref="S91:V92"/>
    <mergeCell ref="W91:Y92"/>
    <mergeCell ref="Z91:Z92"/>
    <mergeCell ref="Z87:Z88"/>
    <mergeCell ref="A83:A84"/>
    <mergeCell ref="B83:F84"/>
    <mergeCell ref="G83:K84"/>
    <mergeCell ref="L83:N84"/>
    <mergeCell ref="O83:R84"/>
    <mergeCell ref="S83:V84"/>
    <mergeCell ref="W83:Y84"/>
    <mergeCell ref="Z83:Z84"/>
    <mergeCell ref="A85:A86"/>
    <mergeCell ref="B85:F86"/>
    <mergeCell ref="G85:K86"/>
    <mergeCell ref="L85:N86"/>
    <mergeCell ref="O85:R86"/>
    <mergeCell ref="S85:V86"/>
    <mergeCell ref="W85:Y86"/>
    <mergeCell ref="Z85:Z86"/>
    <mergeCell ref="B121:N122"/>
    <mergeCell ref="A79:A80"/>
    <mergeCell ref="B79:F80"/>
    <mergeCell ref="G79:K80"/>
    <mergeCell ref="L79:N80"/>
    <mergeCell ref="O79:R80"/>
    <mergeCell ref="S79:V80"/>
    <mergeCell ref="W79:Y80"/>
    <mergeCell ref="Z79:Z80"/>
    <mergeCell ref="A81:A82"/>
    <mergeCell ref="B81:F82"/>
    <mergeCell ref="G81:K82"/>
    <mergeCell ref="L81:N82"/>
    <mergeCell ref="O81:R82"/>
    <mergeCell ref="S81:V82"/>
    <mergeCell ref="W81:Y82"/>
    <mergeCell ref="Z81:Z82"/>
    <mergeCell ref="A87:A88"/>
    <mergeCell ref="B87:F88"/>
    <mergeCell ref="G87:K88"/>
    <mergeCell ref="L87:N88"/>
    <mergeCell ref="O87:R88"/>
    <mergeCell ref="S87:V88"/>
    <mergeCell ref="W87:Y88"/>
    <mergeCell ref="B115:G115"/>
    <mergeCell ref="J115:O115"/>
    <mergeCell ref="R115:W115"/>
    <mergeCell ref="B117:E118"/>
    <mergeCell ref="F117:H118"/>
    <mergeCell ref="B119:K120"/>
    <mergeCell ref="B106:L107"/>
    <mergeCell ref="N106:O107"/>
    <mergeCell ref="Q106:R107"/>
    <mergeCell ref="B112:G113"/>
    <mergeCell ref="J112:O113"/>
    <mergeCell ref="R112:W113"/>
    <mergeCell ref="R117:U118"/>
    <mergeCell ref="V117:Y118"/>
    <mergeCell ref="J117:L118"/>
    <mergeCell ref="M117:P118"/>
    <mergeCell ref="W65:Y66"/>
    <mergeCell ref="Z65:Z66"/>
    <mergeCell ref="B100:L101"/>
    <mergeCell ref="N100:O101"/>
    <mergeCell ref="B103:L104"/>
    <mergeCell ref="N103:O104"/>
    <mergeCell ref="Q103:R104"/>
    <mergeCell ref="A65:A66"/>
    <mergeCell ref="B65:F66"/>
    <mergeCell ref="G65:K66"/>
    <mergeCell ref="L65:N66"/>
    <mergeCell ref="O65:R66"/>
    <mergeCell ref="S65:V66"/>
    <mergeCell ref="A67:A68"/>
    <mergeCell ref="B67:F68"/>
    <mergeCell ref="G67:K68"/>
    <mergeCell ref="L67:N68"/>
    <mergeCell ref="O67:R68"/>
    <mergeCell ref="S67:V68"/>
    <mergeCell ref="W67:Y68"/>
    <mergeCell ref="Z67:Z68"/>
    <mergeCell ref="A69:A70"/>
    <mergeCell ref="B69:F70"/>
    <mergeCell ref="G69:K70"/>
    <mergeCell ref="W61:Y62"/>
    <mergeCell ref="Z61:Z62"/>
    <mergeCell ref="A63:A64"/>
    <mergeCell ref="B63:F64"/>
    <mergeCell ref="G63:K64"/>
    <mergeCell ref="L63:N64"/>
    <mergeCell ref="O63:R64"/>
    <mergeCell ref="S63:V64"/>
    <mergeCell ref="W63:Y64"/>
    <mergeCell ref="Z63:Z64"/>
    <mergeCell ref="A61:A62"/>
    <mergeCell ref="B61:F62"/>
    <mergeCell ref="G61:K62"/>
    <mergeCell ref="L61:N62"/>
    <mergeCell ref="O61:R62"/>
    <mergeCell ref="S61:V62"/>
    <mergeCell ref="W57:Y58"/>
    <mergeCell ref="Z57:Z58"/>
    <mergeCell ref="A59:A60"/>
    <mergeCell ref="B59:F60"/>
    <mergeCell ref="G59:K60"/>
    <mergeCell ref="L59:N60"/>
    <mergeCell ref="O59:R60"/>
    <mergeCell ref="S59:V60"/>
    <mergeCell ref="W59:Y60"/>
    <mergeCell ref="Z59:Z60"/>
    <mergeCell ref="A57:A58"/>
    <mergeCell ref="B57:F58"/>
    <mergeCell ref="G57:K58"/>
    <mergeCell ref="L57:N58"/>
    <mergeCell ref="O57:R58"/>
    <mergeCell ref="S57:V58"/>
    <mergeCell ref="W53:Y54"/>
    <mergeCell ref="Z53:Z54"/>
    <mergeCell ref="A55:A56"/>
    <mergeCell ref="B55:F56"/>
    <mergeCell ref="G55:K56"/>
    <mergeCell ref="L55:N56"/>
    <mergeCell ref="O55:R56"/>
    <mergeCell ref="S55:V56"/>
    <mergeCell ref="W55:Y56"/>
    <mergeCell ref="Z55:Z56"/>
    <mergeCell ref="A53:A54"/>
    <mergeCell ref="B53:F54"/>
    <mergeCell ref="G53:K54"/>
    <mergeCell ref="L53:N54"/>
    <mergeCell ref="O53:R54"/>
    <mergeCell ref="S53:V54"/>
    <mergeCell ref="W49:Y50"/>
    <mergeCell ref="Z49:Z50"/>
    <mergeCell ref="A51:A52"/>
    <mergeCell ref="B51:F52"/>
    <mergeCell ref="G51:K52"/>
    <mergeCell ref="L51:N52"/>
    <mergeCell ref="O51:R52"/>
    <mergeCell ref="S51:V52"/>
    <mergeCell ref="W51:Y52"/>
    <mergeCell ref="Z51:Z52"/>
    <mergeCell ref="A49:A50"/>
    <mergeCell ref="B49:F50"/>
    <mergeCell ref="G49:K50"/>
    <mergeCell ref="L49:N50"/>
    <mergeCell ref="O49:R50"/>
    <mergeCell ref="S49:V50"/>
    <mergeCell ref="W45:Y46"/>
    <mergeCell ref="Z45:Z46"/>
    <mergeCell ref="A47:A48"/>
    <mergeCell ref="B47:F48"/>
    <mergeCell ref="G47:K48"/>
    <mergeCell ref="L47:N48"/>
    <mergeCell ref="O47:R48"/>
    <mergeCell ref="S47:V48"/>
    <mergeCell ref="W47:Y48"/>
    <mergeCell ref="Z47:Z48"/>
    <mergeCell ref="A45:A46"/>
    <mergeCell ref="B45:F46"/>
    <mergeCell ref="G45:K46"/>
    <mergeCell ref="L45:N46"/>
    <mergeCell ref="O45:R46"/>
    <mergeCell ref="S45:V46"/>
    <mergeCell ref="W41:Y42"/>
    <mergeCell ref="Z41:Z42"/>
    <mergeCell ref="A43:A44"/>
    <mergeCell ref="B43:F44"/>
    <mergeCell ref="G43:K44"/>
    <mergeCell ref="L43:N44"/>
    <mergeCell ref="O43:R44"/>
    <mergeCell ref="S43:V44"/>
    <mergeCell ref="W43:Y44"/>
    <mergeCell ref="Z43:Z44"/>
    <mergeCell ref="A41:A42"/>
    <mergeCell ref="B41:F42"/>
    <mergeCell ref="G41:K42"/>
    <mergeCell ref="L41:N42"/>
    <mergeCell ref="O41:R42"/>
    <mergeCell ref="S41:V42"/>
    <mergeCell ref="W37:Y38"/>
    <mergeCell ref="Z37:Z38"/>
    <mergeCell ref="A39:A40"/>
    <mergeCell ref="B39:F40"/>
    <mergeCell ref="G39:K40"/>
    <mergeCell ref="L39:N40"/>
    <mergeCell ref="O39:R40"/>
    <mergeCell ref="S39:V40"/>
    <mergeCell ref="W39:Y40"/>
    <mergeCell ref="Z39:Z40"/>
    <mergeCell ref="A37:A38"/>
    <mergeCell ref="B37:F38"/>
    <mergeCell ref="G37:K38"/>
    <mergeCell ref="L37:N38"/>
    <mergeCell ref="O37:R38"/>
    <mergeCell ref="S37:V38"/>
    <mergeCell ref="W33:Y34"/>
    <mergeCell ref="Z33:Z34"/>
    <mergeCell ref="A35:A36"/>
    <mergeCell ref="B35:F36"/>
    <mergeCell ref="G35:K36"/>
    <mergeCell ref="L35:N36"/>
    <mergeCell ref="O35:R36"/>
    <mergeCell ref="S35:V36"/>
    <mergeCell ref="W35:Y36"/>
    <mergeCell ref="Z35:Z36"/>
    <mergeCell ref="A33:A34"/>
    <mergeCell ref="B33:F34"/>
    <mergeCell ref="G33:K34"/>
    <mergeCell ref="L33:N34"/>
    <mergeCell ref="O33:R34"/>
    <mergeCell ref="S33:V34"/>
    <mergeCell ref="W29:Y30"/>
    <mergeCell ref="Z29:Z30"/>
    <mergeCell ref="A31:A32"/>
    <mergeCell ref="B31:F32"/>
    <mergeCell ref="G31:K32"/>
    <mergeCell ref="L31:N32"/>
    <mergeCell ref="O31:R32"/>
    <mergeCell ref="S31:V32"/>
    <mergeCell ref="W31:Y32"/>
    <mergeCell ref="Z31:Z32"/>
    <mergeCell ref="A29:A30"/>
    <mergeCell ref="B29:F30"/>
    <mergeCell ref="G29:K30"/>
    <mergeCell ref="L29:N30"/>
    <mergeCell ref="O29:R30"/>
    <mergeCell ref="S29:V30"/>
    <mergeCell ref="W25:Y26"/>
    <mergeCell ref="Z25:Z26"/>
    <mergeCell ref="A27:A28"/>
    <mergeCell ref="B27:F28"/>
    <mergeCell ref="G27:K28"/>
    <mergeCell ref="L27:N28"/>
    <mergeCell ref="O27:R28"/>
    <mergeCell ref="S27:V28"/>
    <mergeCell ref="W27:Y28"/>
    <mergeCell ref="Z27:Z28"/>
    <mergeCell ref="A25:A26"/>
    <mergeCell ref="B25:F26"/>
    <mergeCell ref="G25:K26"/>
    <mergeCell ref="L25:N26"/>
    <mergeCell ref="O25:R26"/>
    <mergeCell ref="S25:V26"/>
    <mergeCell ref="W21:Y22"/>
    <mergeCell ref="Z21:Z22"/>
    <mergeCell ref="A23:A24"/>
    <mergeCell ref="B23:F24"/>
    <mergeCell ref="G23:K24"/>
    <mergeCell ref="L23:N24"/>
    <mergeCell ref="O23:R24"/>
    <mergeCell ref="S23:V24"/>
    <mergeCell ref="W23:Y24"/>
    <mergeCell ref="Z23:Z24"/>
    <mergeCell ref="A21:A22"/>
    <mergeCell ref="B21:F22"/>
    <mergeCell ref="G21:K22"/>
    <mergeCell ref="L21:N22"/>
    <mergeCell ref="O21:R22"/>
    <mergeCell ref="S21:V22"/>
    <mergeCell ref="A15:A17"/>
    <mergeCell ref="B15:F17"/>
    <mergeCell ref="G15:K17"/>
    <mergeCell ref="L15:N17"/>
    <mergeCell ref="O15:R17"/>
    <mergeCell ref="S15:V17"/>
    <mergeCell ref="W15:Y17"/>
    <mergeCell ref="Z15:Z17"/>
    <mergeCell ref="A19:A20"/>
    <mergeCell ref="B19:F20"/>
    <mergeCell ref="G19:K20"/>
    <mergeCell ref="L19:N20"/>
    <mergeCell ref="O19:R20"/>
    <mergeCell ref="S19:V20"/>
    <mergeCell ref="W19:Y20"/>
    <mergeCell ref="Z19:Z20"/>
    <mergeCell ref="B4:D4"/>
    <mergeCell ref="B9:Z10"/>
    <mergeCell ref="B11:Z12"/>
    <mergeCell ref="B2:C3"/>
    <mergeCell ref="E2:G3"/>
    <mergeCell ref="I2:S3"/>
    <mergeCell ref="V2:Y3"/>
    <mergeCell ref="E4:G4"/>
    <mergeCell ref="I4:S4"/>
    <mergeCell ref="V4:Y5"/>
    <mergeCell ref="B7:T8"/>
    <mergeCell ref="V6:Y6"/>
    <mergeCell ref="V7:Z8"/>
    <mergeCell ref="W75:Y76"/>
    <mergeCell ref="Z75:Z76"/>
    <mergeCell ref="L69:N70"/>
    <mergeCell ref="O69:R70"/>
    <mergeCell ref="S69:V70"/>
    <mergeCell ref="W69:Y70"/>
    <mergeCell ref="Z69:Z70"/>
    <mergeCell ref="A71:A72"/>
    <mergeCell ref="B71:F72"/>
    <mergeCell ref="G71:K72"/>
    <mergeCell ref="L71:N72"/>
    <mergeCell ref="O71:R72"/>
    <mergeCell ref="S71:V72"/>
    <mergeCell ref="W71:Y72"/>
    <mergeCell ref="Z71:Z72"/>
    <mergeCell ref="R99:Z100"/>
    <mergeCell ref="AA1:AA129"/>
    <mergeCell ref="A77:A78"/>
    <mergeCell ref="B77:F78"/>
    <mergeCell ref="G77:K78"/>
    <mergeCell ref="L77:N78"/>
    <mergeCell ref="O77:R78"/>
    <mergeCell ref="S77:V78"/>
    <mergeCell ref="W77:Y78"/>
    <mergeCell ref="Z77:Z78"/>
    <mergeCell ref="A73:A74"/>
    <mergeCell ref="B73:F74"/>
    <mergeCell ref="G73:K74"/>
    <mergeCell ref="L73:N74"/>
    <mergeCell ref="O73:R74"/>
    <mergeCell ref="S73:V74"/>
    <mergeCell ref="W73:Y74"/>
    <mergeCell ref="Z73:Z74"/>
    <mergeCell ref="A75:A76"/>
    <mergeCell ref="B75:F76"/>
    <mergeCell ref="G75:K76"/>
    <mergeCell ref="L75:N76"/>
    <mergeCell ref="O75:R76"/>
    <mergeCell ref="S75:V76"/>
  </mergeCells>
  <dataValidations count="1">
    <dataValidation type="list" allowBlank="1" showInputMessage="1" showErrorMessage="1" sqref="Z19:Z98" xr:uid="{DC97D4F2-6C6A-48F6-A230-A8E4B8EF0FA5}">
      <formula1>"m,w"</formula1>
    </dataValidation>
  </dataValidations>
  <pageMargins left="0.7" right="0.7" top="0.78740157499999996" bottom="0.78740157499999996" header="0.3" footer="0.3"/>
  <pageSetup paperSize="9" scale="61" orientation="portrait" r:id="rId1"/>
  <rowBreaks count="1" manualBreakCount="1">
    <brk id="122" max="25" man="1"/>
  </rowBreaks>
  <ignoredErrors>
    <ignoredError sqref="V11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tabColor theme="3" tint="0.39997558519241921"/>
  </sheetPr>
  <dimension ref="A1:AC152"/>
  <sheetViews>
    <sheetView showGridLines="0" topLeftCell="A9" zoomScaleNormal="100" workbookViewId="0">
      <selection activeCell="B19" sqref="B19:F20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402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613" t="s">
        <v>337</v>
      </c>
      <c r="W4" s="520"/>
      <c r="X4" s="520"/>
      <c r="Y4" s="520"/>
      <c r="AA4" s="386"/>
    </row>
    <row r="5" spans="1:27" ht="10.199999999999999" customHeight="1">
      <c r="V5" s="520"/>
      <c r="W5" s="520"/>
      <c r="X5" s="520"/>
      <c r="Y5" s="520"/>
      <c r="AA5" s="386"/>
    </row>
    <row r="6" spans="1:27" ht="15" customHeight="1">
      <c r="V6" s="542" t="s">
        <v>428</v>
      </c>
      <c r="W6" s="543"/>
      <c r="X6" s="543"/>
      <c r="Y6" s="543"/>
      <c r="AA6" s="386"/>
    </row>
    <row r="7" spans="1:27" ht="10.199999999999999" customHeight="1">
      <c r="B7" s="565" t="s">
        <v>403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183"/>
      <c r="V7" s="569" t="s">
        <v>344</v>
      </c>
      <c r="W7" s="569"/>
      <c r="X7" s="569"/>
      <c r="Y7" s="569"/>
      <c r="Z7" s="397"/>
      <c r="AA7" s="386"/>
    </row>
    <row r="8" spans="1:27" ht="10.199999999999999" customHeight="1"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183"/>
      <c r="V8" s="569"/>
      <c r="W8" s="569"/>
      <c r="X8" s="569"/>
      <c r="Y8" s="569"/>
      <c r="Z8" s="397"/>
      <c r="AA8" s="386"/>
    </row>
    <row r="9" spans="1:27" ht="10.199999999999999" customHeight="1">
      <c r="B9" s="368" t="s">
        <v>349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86"/>
    </row>
    <row r="10" spans="1:27" ht="10.199999999999999" customHeight="1"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86"/>
    </row>
    <row r="11" spans="1:27" ht="10.199999999999999" customHeight="1">
      <c r="B11" s="371" t="s">
        <v>435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86"/>
    </row>
    <row r="12" spans="1:27" ht="10.199999999999999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493" t="s">
        <v>21</v>
      </c>
      <c r="B15" s="496" t="s">
        <v>28</v>
      </c>
      <c r="C15" s="497"/>
      <c r="D15" s="497"/>
      <c r="E15" s="497"/>
      <c r="F15" s="498"/>
      <c r="G15" s="496" t="s">
        <v>29</v>
      </c>
      <c r="H15" s="497"/>
      <c r="I15" s="497"/>
      <c r="J15" s="497"/>
      <c r="K15" s="498"/>
      <c r="L15" s="505" t="s">
        <v>27</v>
      </c>
      <c r="M15" s="506"/>
      <c r="N15" s="507"/>
      <c r="O15" s="505" t="s">
        <v>26</v>
      </c>
      <c r="P15" s="506"/>
      <c r="Q15" s="506"/>
      <c r="R15" s="507"/>
      <c r="S15" s="514" t="s">
        <v>22</v>
      </c>
      <c r="T15" s="375"/>
      <c r="U15" s="375"/>
      <c r="V15" s="376"/>
      <c r="W15" s="505" t="s">
        <v>25</v>
      </c>
      <c r="X15" s="506"/>
      <c r="Y15" s="507"/>
      <c r="Z15" s="493" t="s">
        <v>23</v>
      </c>
      <c r="AA15" s="386"/>
    </row>
    <row r="16" spans="1:27" ht="10.199999999999999" customHeight="1">
      <c r="A16" s="494"/>
      <c r="B16" s="499"/>
      <c r="C16" s="500"/>
      <c r="D16" s="500"/>
      <c r="E16" s="500"/>
      <c r="F16" s="501"/>
      <c r="G16" s="499"/>
      <c r="H16" s="500"/>
      <c r="I16" s="500"/>
      <c r="J16" s="500"/>
      <c r="K16" s="501"/>
      <c r="L16" s="508"/>
      <c r="M16" s="509"/>
      <c r="N16" s="510"/>
      <c r="O16" s="508"/>
      <c r="P16" s="509"/>
      <c r="Q16" s="509"/>
      <c r="R16" s="510"/>
      <c r="S16" s="515"/>
      <c r="T16" s="338"/>
      <c r="U16" s="338"/>
      <c r="V16" s="516"/>
      <c r="W16" s="508"/>
      <c r="X16" s="509"/>
      <c r="Y16" s="510"/>
      <c r="Z16" s="494"/>
      <c r="AA16" s="386"/>
    </row>
    <row r="17" spans="1:29" ht="10.199999999999999" customHeight="1">
      <c r="A17" s="495"/>
      <c r="B17" s="502"/>
      <c r="C17" s="503"/>
      <c r="D17" s="503"/>
      <c r="E17" s="503"/>
      <c r="F17" s="504"/>
      <c r="G17" s="502"/>
      <c r="H17" s="503"/>
      <c r="I17" s="503"/>
      <c r="J17" s="503"/>
      <c r="K17" s="504"/>
      <c r="L17" s="511"/>
      <c r="M17" s="512"/>
      <c r="N17" s="513"/>
      <c r="O17" s="511"/>
      <c r="P17" s="512"/>
      <c r="Q17" s="512"/>
      <c r="R17" s="513"/>
      <c r="S17" s="377"/>
      <c r="T17" s="378"/>
      <c r="U17" s="378"/>
      <c r="V17" s="379"/>
      <c r="W17" s="511"/>
      <c r="X17" s="512"/>
      <c r="Y17" s="513"/>
      <c r="Z17" s="563"/>
      <c r="AA17" s="386"/>
    </row>
    <row r="18" spans="1:29" ht="0.45" customHeight="1">
      <c r="A18" s="224"/>
      <c r="B18" s="216"/>
      <c r="C18" s="217"/>
      <c r="D18" s="217"/>
      <c r="E18" s="217"/>
      <c r="F18" s="218"/>
      <c r="G18" s="216"/>
      <c r="H18" s="217"/>
      <c r="I18" s="217"/>
      <c r="J18" s="217"/>
      <c r="K18" s="218"/>
      <c r="L18" s="219"/>
      <c r="M18" s="220"/>
      <c r="N18" s="221"/>
      <c r="O18" s="219"/>
      <c r="P18" s="220"/>
      <c r="Q18" s="220"/>
      <c r="R18" s="221"/>
      <c r="S18" s="75"/>
      <c r="T18" s="14"/>
      <c r="U18" s="14"/>
      <c r="V18" s="222"/>
      <c r="W18" s="219"/>
      <c r="X18" s="220"/>
      <c r="Y18" s="221"/>
      <c r="Z18" s="215"/>
      <c r="AA18" s="386"/>
    </row>
    <row r="19" spans="1:29" ht="10.199999999999999" customHeight="1">
      <c r="A19" s="474">
        <v>41</v>
      </c>
      <c r="B19" s="476"/>
      <c r="C19" s="548"/>
      <c r="D19" s="548"/>
      <c r="E19" s="548"/>
      <c r="F19" s="549"/>
      <c r="G19" s="476"/>
      <c r="H19" s="477"/>
      <c r="I19" s="477"/>
      <c r="J19" s="477"/>
      <c r="K19" s="478"/>
      <c r="L19" s="480"/>
      <c r="M19" s="488"/>
      <c r="N19" s="489"/>
      <c r="O19" s="476"/>
      <c r="P19" s="477"/>
      <c r="Q19" s="477"/>
      <c r="R19" s="478"/>
      <c r="S19" s="476"/>
      <c r="T19" s="477"/>
      <c r="U19" s="477"/>
      <c r="V19" s="478"/>
      <c r="W19" s="476"/>
      <c r="X19" s="477"/>
      <c r="Y19" s="478"/>
      <c r="Z19" s="486"/>
      <c r="AA19" s="386"/>
    </row>
    <row r="20" spans="1:29" ht="10.199999999999999" customHeight="1">
      <c r="A20" s="519"/>
      <c r="B20" s="550"/>
      <c r="C20" s="551"/>
      <c r="D20" s="551"/>
      <c r="E20" s="551"/>
      <c r="F20" s="552"/>
      <c r="G20" s="479"/>
      <c r="H20" s="275"/>
      <c r="I20" s="275"/>
      <c r="J20" s="275"/>
      <c r="K20" s="276"/>
      <c r="L20" s="490"/>
      <c r="M20" s="491"/>
      <c r="N20" s="492"/>
      <c r="O20" s="479"/>
      <c r="P20" s="275"/>
      <c r="Q20" s="275"/>
      <c r="R20" s="276"/>
      <c r="S20" s="479"/>
      <c r="T20" s="275"/>
      <c r="U20" s="275"/>
      <c r="V20" s="276"/>
      <c r="W20" s="479"/>
      <c r="X20" s="275"/>
      <c r="Y20" s="276"/>
      <c r="Z20" s="487"/>
      <c r="AA20" s="386"/>
    </row>
    <row r="21" spans="1:29" ht="10.199999999999999" customHeight="1">
      <c r="A21" s="474">
        <v>42</v>
      </c>
      <c r="B21" s="476"/>
      <c r="C21" s="548"/>
      <c r="D21" s="548"/>
      <c r="E21" s="548"/>
      <c r="F21" s="549"/>
      <c r="G21" s="476"/>
      <c r="H21" s="477"/>
      <c r="I21" s="477"/>
      <c r="J21" s="477"/>
      <c r="K21" s="478"/>
      <c r="L21" s="480"/>
      <c r="M21" s="488"/>
      <c r="N21" s="489"/>
      <c r="O21" s="476"/>
      <c r="P21" s="477"/>
      <c r="Q21" s="477"/>
      <c r="R21" s="478"/>
      <c r="S21" s="476"/>
      <c r="T21" s="477"/>
      <c r="U21" s="477"/>
      <c r="V21" s="478"/>
      <c r="W21" s="476"/>
      <c r="X21" s="477"/>
      <c r="Y21" s="478"/>
      <c r="Z21" s="486"/>
      <c r="AA21" s="386"/>
    </row>
    <row r="22" spans="1:29" ht="10.199999999999999" customHeight="1">
      <c r="A22" s="519"/>
      <c r="B22" s="550"/>
      <c r="C22" s="551"/>
      <c r="D22" s="551"/>
      <c r="E22" s="551"/>
      <c r="F22" s="552"/>
      <c r="G22" s="479"/>
      <c r="H22" s="275"/>
      <c r="I22" s="275"/>
      <c r="J22" s="275"/>
      <c r="K22" s="276"/>
      <c r="L22" s="490"/>
      <c r="M22" s="491"/>
      <c r="N22" s="492"/>
      <c r="O22" s="479"/>
      <c r="P22" s="275"/>
      <c r="Q22" s="275"/>
      <c r="R22" s="276"/>
      <c r="S22" s="479"/>
      <c r="T22" s="275"/>
      <c r="U22" s="275"/>
      <c r="V22" s="276"/>
      <c r="W22" s="479"/>
      <c r="X22" s="275"/>
      <c r="Y22" s="276"/>
      <c r="Z22" s="487"/>
      <c r="AA22" s="386"/>
    </row>
    <row r="23" spans="1:29" ht="10.199999999999999" customHeight="1">
      <c r="A23" s="474">
        <v>43</v>
      </c>
      <c r="B23" s="476"/>
      <c r="C23" s="477"/>
      <c r="D23" s="477"/>
      <c r="E23" s="477"/>
      <c r="F23" s="478"/>
      <c r="G23" s="476"/>
      <c r="H23" s="477"/>
      <c r="I23" s="477"/>
      <c r="J23" s="477"/>
      <c r="K23" s="478"/>
      <c r="L23" s="480"/>
      <c r="M23" s="488"/>
      <c r="N23" s="489"/>
      <c r="O23" s="476"/>
      <c r="P23" s="477"/>
      <c r="Q23" s="477"/>
      <c r="R23" s="478"/>
      <c r="S23" s="476"/>
      <c r="T23" s="477"/>
      <c r="U23" s="477"/>
      <c r="V23" s="478"/>
      <c r="W23" s="476"/>
      <c r="X23" s="477"/>
      <c r="Y23" s="478"/>
      <c r="Z23" s="486"/>
      <c r="AA23" s="386"/>
    </row>
    <row r="24" spans="1:29" ht="10.199999999999999" customHeight="1">
      <c r="A24" s="519"/>
      <c r="B24" s="479"/>
      <c r="C24" s="275"/>
      <c r="D24" s="275"/>
      <c r="E24" s="275"/>
      <c r="F24" s="276"/>
      <c r="G24" s="479"/>
      <c r="H24" s="275"/>
      <c r="I24" s="275"/>
      <c r="J24" s="275"/>
      <c r="K24" s="276"/>
      <c r="L24" s="490"/>
      <c r="M24" s="491"/>
      <c r="N24" s="492"/>
      <c r="O24" s="479"/>
      <c r="P24" s="275"/>
      <c r="Q24" s="275"/>
      <c r="R24" s="276"/>
      <c r="S24" s="479"/>
      <c r="T24" s="275"/>
      <c r="U24" s="275"/>
      <c r="V24" s="276"/>
      <c r="W24" s="479"/>
      <c r="X24" s="275"/>
      <c r="Y24" s="276"/>
      <c r="Z24" s="487"/>
      <c r="AA24" s="386"/>
    </row>
    <row r="25" spans="1:29" ht="10.199999999999999" customHeight="1">
      <c r="A25" s="474">
        <v>44</v>
      </c>
      <c r="B25" s="476"/>
      <c r="C25" s="477"/>
      <c r="D25" s="477"/>
      <c r="E25" s="477"/>
      <c r="F25" s="478"/>
      <c r="G25" s="476"/>
      <c r="H25" s="477"/>
      <c r="I25" s="477"/>
      <c r="J25" s="477"/>
      <c r="K25" s="478"/>
      <c r="L25" s="480"/>
      <c r="M25" s="481"/>
      <c r="N25" s="482"/>
      <c r="O25" s="476"/>
      <c r="P25" s="477"/>
      <c r="Q25" s="477"/>
      <c r="R25" s="478"/>
      <c r="S25" s="476"/>
      <c r="T25" s="477"/>
      <c r="U25" s="477"/>
      <c r="V25" s="478"/>
      <c r="W25" s="476"/>
      <c r="X25" s="477"/>
      <c r="Y25" s="478"/>
      <c r="Z25" s="486"/>
      <c r="AA25" s="386"/>
    </row>
    <row r="26" spans="1:29" ht="10.199999999999999" customHeight="1">
      <c r="A26" s="519"/>
      <c r="B26" s="479"/>
      <c r="C26" s="275"/>
      <c r="D26" s="275"/>
      <c r="E26" s="275"/>
      <c r="F26" s="276"/>
      <c r="G26" s="479"/>
      <c r="H26" s="275"/>
      <c r="I26" s="275"/>
      <c r="J26" s="275"/>
      <c r="K26" s="276"/>
      <c r="L26" s="483"/>
      <c r="M26" s="484"/>
      <c r="N26" s="485"/>
      <c r="O26" s="479"/>
      <c r="P26" s="275"/>
      <c r="Q26" s="275"/>
      <c r="R26" s="276"/>
      <c r="S26" s="479"/>
      <c r="T26" s="275"/>
      <c r="U26" s="275"/>
      <c r="V26" s="276"/>
      <c r="W26" s="479"/>
      <c r="X26" s="275"/>
      <c r="Y26" s="276"/>
      <c r="Z26" s="487"/>
      <c r="AA26" s="386"/>
    </row>
    <row r="27" spans="1:29" ht="10.199999999999999" customHeight="1">
      <c r="A27" s="474">
        <v>45</v>
      </c>
      <c r="B27" s="476"/>
      <c r="C27" s="477"/>
      <c r="D27" s="477"/>
      <c r="E27" s="477"/>
      <c r="F27" s="478"/>
      <c r="G27" s="476"/>
      <c r="H27" s="477"/>
      <c r="I27" s="477"/>
      <c r="J27" s="477"/>
      <c r="K27" s="478"/>
      <c r="L27" s="480"/>
      <c r="M27" s="481"/>
      <c r="N27" s="482"/>
      <c r="O27" s="476"/>
      <c r="P27" s="477"/>
      <c r="Q27" s="477"/>
      <c r="R27" s="478"/>
      <c r="S27" s="476"/>
      <c r="T27" s="477"/>
      <c r="U27" s="477"/>
      <c r="V27" s="478"/>
      <c r="W27" s="476"/>
      <c r="X27" s="477"/>
      <c r="Y27" s="478"/>
      <c r="Z27" s="486"/>
      <c r="AA27" s="386"/>
    </row>
    <row r="28" spans="1:29" ht="10.199999999999999" customHeight="1">
      <c r="A28" s="519"/>
      <c r="B28" s="479"/>
      <c r="C28" s="275"/>
      <c r="D28" s="275"/>
      <c r="E28" s="275"/>
      <c r="F28" s="276"/>
      <c r="G28" s="479"/>
      <c r="H28" s="275"/>
      <c r="I28" s="275"/>
      <c r="J28" s="275"/>
      <c r="K28" s="276"/>
      <c r="L28" s="483"/>
      <c r="M28" s="484"/>
      <c r="N28" s="485"/>
      <c r="O28" s="479"/>
      <c r="P28" s="275"/>
      <c r="Q28" s="275"/>
      <c r="R28" s="276"/>
      <c r="S28" s="479"/>
      <c r="T28" s="275"/>
      <c r="U28" s="275"/>
      <c r="V28" s="276"/>
      <c r="W28" s="479"/>
      <c r="X28" s="275"/>
      <c r="Y28" s="276"/>
      <c r="Z28" s="487"/>
      <c r="AA28" s="386"/>
    </row>
    <row r="29" spans="1:29" ht="10.199999999999999" customHeight="1">
      <c r="A29" s="474">
        <v>46</v>
      </c>
      <c r="B29" s="476"/>
      <c r="C29" s="477"/>
      <c r="D29" s="477"/>
      <c r="E29" s="477"/>
      <c r="F29" s="478"/>
      <c r="G29" s="476"/>
      <c r="H29" s="477"/>
      <c r="I29" s="477"/>
      <c r="J29" s="477"/>
      <c r="K29" s="478"/>
      <c r="L29" s="480"/>
      <c r="M29" s="481"/>
      <c r="N29" s="482"/>
      <c r="O29" s="476"/>
      <c r="P29" s="477"/>
      <c r="Q29" s="477"/>
      <c r="R29" s="478"/>
      <c r="S29" s="476"/>
      <c r="T29" s="477"/>
      <c r="U29" s="477"/>
      <c r="V29" s="478"/>
      <c r="W29" s="476"/>
      <c r="X29" s="477"/>
      <c r="Y29" s="478"/>
      <c r="Z29" s="486"/>
      <c r="AA29" s="386"/>
      <c r="AB29" s="17"/>
      <c r="AC29" s="17"/>
    </row>
    <row r="30" spans="1:29" ht="10.199999999999999" customHeight="1">
      <c r="A30" s="519"/>
      <c r="B30" s="479"/>
      <c r="C30" s="275"/>
      <c r="D30" s="275"/>
      <c r="E30" s="275"/>
      <c r="F30" s="276"/>
      <c r="G30" s="479"/>
      <c r="H30" s="275"/>
      <c r="I30" s="275"/>
      <c r="J30" s="275"/>
      <c r="K30" s="276"/>
      <c r="L30" s="483"/>
      <c r="M30" s="484"/>
      <c r="N30" s="485"/>
      <c r="O30" s="479"/>
      <c r="P30" s="275"/>
      <c r="Q30" s="275"/>
      <c r="R30" s="276"/>
      <c r="S30" s="479"/>
      <c r="T30" s="275"/>
      <c r="U30" s="275"/>
      <c r="V30" s="276"/>
      <c r="W30" s="479"/>
      <c r="X30" s="275"/>
      <c r="Y30" s="276"/>
      <c r="Z30" s="487"/>
      <c r="AA30" s="386"/>
    </row>
    <row r="31" spans="1:29" ht="10.199999999999999" customHeight="1">
      <c r="A31" s="474">
        <v>47</v>
      </c>
      <c r="B31" s="476"/>
      <c r="C31" s="477"/>
      <c r="D31" s="477"/>
      <c r="E31" s="477"/>
      <c r="F31" s="478"/>
      <c r="G31" s="476"/>
      <c r="H31" s="477"/>
      <c r="I31" s="477"/>
      <c r="J31" s="477"/>
      <c r="K31" s="478"/>
      <c r="L31" s="480"/>
      <c r="M31" s="488"/>
      <c r="N31" s="489"/>
      <c r="O31" s="476"/>
      <c r="P31" s="477"/>
      <c r="Q31" s="477"/>
      <c r="R31" s="478"/>
      <c r="S31" s="476"/>
      <c r="T31" s="477"/>
      <c r="U31" s="477"/>
      <c r="V31" s="478"/>
      <c r="W31" s="476"/>
      <c r="X31" s="477"/>
      <c r="Y31" s="478"/>
      <c r="Z31" s="486"/>
      <c r="AA31" s="386"/>
    </row>
    <row r="32" spans="1:29" ht="10.199999999999999" customHeight="1">
      <c r="A32" s="519"/>
      <c r="B32" s="479"/>
      <c r="C32" s="275"/>
      <c r="D32" s="275"/>
      <c r="E32" s="275"/>
      <c r="F32" s="276"/>
      <c r="G32" s="479"/>
      <c r="H32" s="275"/>
      <c r="I32" s="275"/>
      <c r="J32" s="275"/>
      <c r="K32" s="276"/>
      <c r="L32" s="490"/>
      <c r="M32" s="491"/>
      <c r="N32" s="492"/>
      <c r="O32" s="479"/>
      <c r="P32" s="275"/>
      <c r="Q32" s="275"/>
      <c r="R32" s="276"/>
      <c r="S32" s="479"/>
      <c r="T32" s="275"/>
      <c r="U32" s="275"/>
      <c r="V32" s="276"/>
      <c r="W32" s="479"/>
      <c r="X32" s="275"/>
      <c r="Y32" s="276"/>
      <c r="Z32" s="487"/>
      <c r="AA32" s="386"/>
    </row>
    <row r="33" spans="1:27" ht="10.199999999999999" customHeight="1">
      <c r="A33" s="474">
        <v>48</v>
      </c>
      <c r="B33" s="476"/>
      <c r="C33" s="477"/>
      <c r="D33" s="477"/>
      <c r="E33" s="477"/>
      <c r="F33" s="478"/>
      <c r="G33" s="476"/>
      <c r="H33" s="477"/>
      <c r="I33" s="477"/>
      <c r="J33" s="477"/>
      <c r="K33" s="478"/>
      <c r="L33" s="480"/>
      <c r="M33" s="481"/>
      <c r="N33" s="482"/>
      <c r="O33" s="476"/>
      <c r="P33" s="477"/>
      <c r="Q33" s="477"/>
      <c r="R33" s="478"/>
      <c r="S33" s="476"/>
      <c r="T33" s="477"/>
      <c r="U33" s="477"/>
      <c r="V33" s="478"/>
      <c r="W33" s="476"/>
      <c r="X33" s="477"/>
      <c r="Y33" s="478"/>
      <c r="Z33" s="486"/>
      <c r="AA33" s="386"/>
    </row>
    <row r="34" spans="1:27" ht="10.199999999999999" customHeight="1">
      <c r="A34" s="519"/>
      <c r="B34" s="479"/>
      <c r="C34" s="275"/>
      <c r="D34" s="275"/>
      <c r="E34" s="275"/>
      <c r="F34" s="276"/>
      <c r="G34" s="479"/>
      <c r="H34" s="275"/>
      <c r="I34" s="275"/>
      <c r="J34" s="275"/>
      <c r="K34" s="276"/>
      <c r="L34" s="483"/>
      <c r="M34" s="484"/>
      <c r="N34" s="485"/>
      <c r="O34" s="479"/>
      <c r="P34" s="275"/>
      <c r="Q34" s="275"/>
      <c r="R34" s="276"/>
      <c r="S34" s="479"/>
      <c r="T34" s="275"/>
      <c r="U34" s="275"/>
      <c r="V34" s="276"/>
      <c r="W34" s="479"/>
      <c r="X34" s="275"/>
      <c r="Y34" s="276"/>
      <c r="Z34" s="487"/>
      <c r="AA34" s="386"/>
    </row>
    <row r="35" spans="1:27" ht="10.199999999999999" customHeight="1">
      <c r="A35" s="474">
        <v>49</v>
      </c>
      <c r="B35" s="476"/>
      <c r="C35" s="477"/>
      <c r="D35" s="477"/>
      <c r="E35" s="477"/>
      <c r="F35" s="478"/>
      <c r="G35" s="476"/>
      <c r="H35" s="477"/>
      <c r="I35" s="477"/>
      <c r="J35" s="477"/>
      <c r="K35" s="478"/>
      <c r="L35" s="480"/>
      <c r="M35" s="481"/>
      <c r="N35" s="482"/>
      <c r="O35" s="476"/>
      <c r="P35" s="477"/>
      <c r="Q35" s="477"/>
      <c r="R35" s="478"/>
      <c r="S35" s="476"/>
      <c r="T35" s="477"/>
      <c r="U35" s="477"/>
      <c r="V35" s="478"/>
      <c r="W35" s="476"/>
      <c r="X35" s="477"/>
      <c r="Y35" s="478"/>
      <c r="Z35" s="486"/>
      <c r="AA35" s="386"/>
    </row>
    <row r="36" spans="1:27" ht="10.199999999999999" customHeight="1">
      <c r="A36" s="519"/>
      <c r="B36" s="479"/>
      <c r="C36" s="275"/>
      <c r="D36" s="275"/>
      <c r="E36" s="275"/>
      <c r="F36" s="276"/>
      <c r="G36" s="479"/>
      <c r="H36" s="275"/>
      <c r="I36" s="275"/>
      <c r="J36" s="275"/>
      <c r="K36" s="276"/>
      <c r="L36" s="483"/>
      <c r="M36" s="484"/>
      <c r="N36" s="485"/>
      <c r="O36" s="479"/>
      <c r="P36" s="275"/>
      <c r="Q36" s="275"/>
      <c r="R36" s="276"/>
      <c r="S36" s="479"/>
      <c r="T36" s="275"/>
      <c r="U36" s="275"/>
      <c r="V36" s="276"/>
      <c r="W36" s="479"/>
      <c r="X36" s="275"/>
      <c r="Y36" s="276"/>
      <c r="Z36" s="487"/>
      <c r="AA36" s="386"/>
    </row>
    <row r="37" spans="1:27" ht="10.199999999999999" customHeight="1">
      <c r="A37" s="474">
        <v>50</v>
      </c>
      <c r="B37" s="476"/>
      <c r="C37" s="477"/>
      <c r="D37" s="477"/>
      <c r="E37" s="477"/>
      <c r="F37" s="478"/>
      <c r="G37" s="476"/>
      <c r="H37" s="477"/>
      <c r="I37" s="477"/>
      <c r="J37" s="477"/>
      <c r="K37" s="478"/>
      <c r="L37" s="480"/>
      <c r="M37" s="481"/>
      <c r="N37" s="482"/>
      <c r="O37" s="476"/>
      <c r="P37" s="477"/>
      <c r="Q37" s="477"/>
      <c r="R37" s="478"/>
      <c r="S37" s="476"/>
      <c r="T37" s="477"/>
      <c r="U37" s="477"/>
      <c r="V37" s="478"/>
      <c r="W37" s="476"/>
      <c r="X37" s="477"/>
      <c r="Y37" s="478"/>
      <c r="Z37" s="486"/>
      <c r="AA37" s="386"/>
    </row>
    <row r="38" spans="1:27" ht="10.199999999999999" customHeight="1">
      <c r="A38" s="519"/>
      <c r="B38" s="479"/>
      <c r="C38" s="275"/>
      <c r="D38" s="275"/>
      <c r="E38" s="275"/>
      <c r="F38" s="276"/>
      <c r="G38" s="479"/>
      <c r="H38" s="275"/>
      <c r="I38" s="275"/>
      <c r="J38" s="275"/>
      <c r="K38" s="276"/>
      <c r="L38" s="483"/>
      <c r="M38" s="484"/>
      <c r="N38" s="485"/>
      <c r="O38" s="479"/>
      <c r="P38" s="275"/>
      <c r="Q38" s="275"/>
      <c r="R38" s="276"/>
      <c r="S38" s="479"/>
      <c r="T38" s="275"/>
      <c r="U38" s="275"/>
      <c r="V38" s="276"/>
      <c r="W38" s="479"/>
      <c r="X38" s="275"/>
      <c r="Y38" s="276"/>
      <c r="Z38" s="487"/>
      <c r="AA38" s="386"/>
    </row>
    <row r="39" spans="1:27" ht="10.199999999999999" customHeight="1">
      <c r="A39" s="474">
        <v>51</v>
      </c>
      <c r="B39" s="476"/>
      <c r="C39" s="477"/>
      <c r="D39" s="477"/>
      <c r="E39" s="477"/>
      <c r="F39" s="478"/>
      <c r="G39" s="476"/>
      <c r="H39" s="477"/>
      <c r="I39" s="477"/>
      <c r="J39" s="477"/>
      <c r="K39" s="478"/>
      <c r="L39" s="480"/>
      <c r="M39" s="481"/>
      <c r="N39" s="482"/>
      <c r="O39" s="476"/>
      <c r="P39" s="477"/>
      <c r="Q39" s="477"/>
      <c r="R39" s="478"/>
      <c r="S39" s="476"/>
      <c r="T39" s="477"/>
      <c r="U39" s="477"/>
      <c r="V39" s="478"/>
      <c r="W39" s="476"/>
      <c r="X39" s="477"/>
      <c r="Y39" s="478"/>
      <c r="Z39" s="486"/>
      <c r="AA39" s="386"/>
    </row>
    <row r="40" spans="1:27" ht="10.199999999999999" customHeight="1">
      <c r="A40" s="519"/>
      <c r="B40" s="479"/>
      <c r="C40" s="275"/>
      <c r="D40" s="275"/>
      <c r="E40" s="275"/>
      <c r="F40" s="276"/>
      <c r="G40" s="479"/>
      <c r="H40" s="275"/>
      <c r="I40" s="275"/>
      <c r="J40" s="275"/>
      <c r="K40" s="276"/>
      <c r="L40" s="483"/>
      <c r="M40" s="484"/>
      <c r="N40" s="485"/>
      <c r="O40" s="479"/>
      <c r="P40" s="275"/>
      <c r="Q40" s="275"/>
      <c r="R40" s="276"/>
      <c r="S40" s="479"/>
      <c r="T40" s="275"/>
      <c r="U40" s="275"/>
      <c r="V40" s="276"/>
      <c r="W40" s="479"/>
      <c r="X40" s="275"/>
      <c r="Y40" s="276"/>
      <c r="Z40" s="487"/>
      <c r="AA40" s="386"/>
    </row>
    <row r="41" spans="1:27" ht="10.199999999999999" customHeight="1">
      <c r="A41" s="474">
        <v>52</v>
      </c>
      <c r="B41" s="476"/>
      <c r="C41" s="477"/>
      <c r="D41" s="477"/>
      <c r="E41" s="477"/>
      <c r="F41" s="478"/>
      <c r="G41" s="476"/>
      <c r="H41" s="477"/>
      <c r="I41" s="477"/>
      <c r="J41" s="477"/>
      <c r="K41" s="478"/>
      <c r="L41" s="480"/>
      <c r="M41" s="481"/>
      <c r="N41" s="482"/>
      <c r="O41" s="476"/>
      <c r="P41" s="477"/>
      <c r="Q41" s="477"/>
      <c r="R41" s="478"/>
      <c r="S41" s="476"/>
      <c r="T41" s="477"/>
      <c r="U41" s="477"/>
      <c r="V41" s="478"/>
      <c r="W41" s="476"/>
      <c r="X41" s="477"/>
      <c r="Y41" s="478"/>
      <c r="Z41" s="486"/>
      <c r="AA41" s="386"/>
    </row>
    <row r="42" spans="1:27" ht="10.199999999999999" customHeight="1">
      <c r="A42" s="519"/>
      <c r="B42" s="479"/>
      <c r="C42" s="275"/>
      <c r="D42" s="275"/>
      <c r="E42" s="275"/>
      <c r="F42" s="276"/>
      <c r="G42" s="479"/>
      <c r="H42" s="275"/>
      <c r="I42" s="275"/>
      <c r="J42" s="275"/>
      <c r="K42" s="276"/>
      <c r="L42" s="483"/>
      <c r="M42" s="484"/>
      <c r="N42" s="485"/>
      <c r="O42" s="479"/>
      <c r="P42" s="275"/>
      <c r="Q42" s="275"/>
      <c r="R42" s="276"/>
      <c r="S42" s="479"/>
      <c r="T42" s="275"/>
      <c r="U42" s="275"/>
      <c r="V42" s="276"/>
      <c r="W42" s="479"/>
      <c r="X42" s="275"/>
      <c r="Y42" s="276"/>
      <c r="Z42" s="487"/>
      <c r="AA42" s="386"/>
    </row>
    <row r="43" spans="1:27" ht="10.199999999999999" customHeight="1">
      <c r="A43" s="474">
        <v>53</v>
      </c>
      <c r="B43" s="476"/>
      <c r="C43" s="477"/>
      <c r="D43" s="477"/>
      <c r="E43" s="477"/>
      <c r="F43" s="478"/>
      <c r="G43" s="476"/>
      <c r="H43" s="477"/>
      <c r="I43" s="477"/>
      <c r="J43" s="477"/>
      <c r="K43" s="478"/>
      <c r="L43" s="480"/>
      <c r="M43" s="481"/>
      <c r="N43" s="482"/>
      <c r="O43" s="476"/>
      <c r="P43" s="477"/>
      <c r="Q43" s="477"/>
      <c r="R43" s="478"/>
      <c r="S43" s="476"/>
      <c r="T43" s="477"/>
      <c r="U43" s="477"/>
      <c r="V43" s="478"/>
      <c r="W43" s="476"/>
      <c r="X43" s="477"/>
      <c r="Y43" s="478"/>
      <c r="Z43" s="486"/>
      <c r="AA43" s="386"/>
    </row>
    <row r="44" spans="1:27" ht="10.199999999999999" customHeight="1">
      <c r="A44" s="475"/>
      <c r="B44" s="479"/>
      <c r="C44" s="275"/>
      <c r="D44" s="275"/>
      <c r="E44" s="275"/>
      <c r="F44" s="276"/>
      <c r="G44" s="479"/>
      <c r="H44" s="275"/>
      <c r="I44" s="275"/>
      <c r="J44" s="275"/>
      <c r="K44" s="276"/>
      <c r="L44" s="483"/>
      <c r="M44" s="484"/>
      <c r="N44" s="485"/>
      <c r="O44" s="479"/>
      <c r="P44" s="275"/>
      <c r="Q44" s="275"/>
      <c r="R44" s="276"/>
      <c r="S44" s="479"/>
      <c r="T44" s="275"/>
      <c r="U44" s="275"/>
      <c r="V44" s="276"/>
      <c r="W44" s="479"/>
      <c r="X44" s="275"/>
      <c r="Y44" s="276"/>
      <c r="Z44" s="487"/>
      <c r="AA44" s="386"/>
    </row>
    <row r="45" spans="1:27" ht="10.199999999999999" customHeight="1">
      <c r="A45" s="474">
        <v>54</v>
      </c>
      <c r="B45" s="476"/>
      <c r="C45" s="477"/>
      <c r="D45" s="477"/>
      <c r="E45" s="477"/>
      <c r="F45" s="478"/>
      <c r="G45" s="476"/>
      <c r="H45" s="477"/>
      <c r="I45" s="477"/>
      <c r="J45" s="477"/>
      <c r="K45" s="478"/>
      <c r="L45" s="480"/>
      <c r="M45" s="488"/>
      <c r="N45" s="489"/>
      <c r="O45" s="476"/>
      <c r="P45" s="477"/>
      <c r="Q45" s="477"/>
      <c r="R45" s="478"/>
      <c r="S45" s="476"/>
      <c r="T45" s="477"/>
      <c r="U45" s="477"/>
      <c r="V45" s="478"/>
      <c r="W45" s="476"/>
      <c r="X45" s="477"/>
      <c r="Y45" s="478"/>
      <c r="Z45" s="486"/>
      <c r="AA45" s="386"/>
    </row>
    <row r="46" spans="1:27" ht="10.199999999999999" customHeight="1">
      <c r="A46" s="475"/>
      <c r="B46" s="479"/>
      <c r="C46" s="275"/>
      <c r="D46" s="275"/>
      <c r="E46" s="275"/>
      <c r="F46" s="276"/>
      <c r="G46" s="479"/>
      <c r="H46" s="275"/>
      <c r="I46" s="275"/>
      <c r="J46" s="275"/>
      <c r="K46" s="276"/>
      <c r="L46" s="490"/>
      <c r="M46" s="491"/>
      <c r="N46" s="492"/>
      <c r="O46" s="479"/>
      <c r="P46" s="275"/>
      <c r="Q46" s="275"/>
      <c r="R46" s="276"/>
      <c r="S46" s="479"/>
      <c r="T46" s="275"/>
      <c r="U46" s="275"/>
      <c r="V46" s="276"/>
      <c r="W46" s="479"/>
      <c r="X46" s="275"/>
      <c r="Y46" s="276"/>
      <c r="Z46" s="487"/>
      <c r="AA46" s="386"/>
    </row>
    <row r="47" spans="1:27" ht="10.199999999999999" customHeight="1">
      <c r="A47" s="474">
        <v>55</v>
      </c>
      <c r="B47" s="476"/>
      <c r="C47" s="477"/>
      <c r="D47" s="477"/>
      <c r="E47" s="477"/>
      <c r="F47" s="478"/>
      <c r="G47" s="476"/>
      <c r="H47" s="477"/>
      <c r="I47" s="477"/>
      <c r="J47" s="477"/>
      <c r="K47" s="478"/>
      <c r="L47" s="480"/>
      <c r="M47" s="481"/>
      <c r="N47" s="482"/>
      <c r="O47" s="476"/>
      <c r="P47" s="477"/>
      <c r="Q47" s="477"/>
      <c r="R47" s="478"/>
      <c r="S47" s="476"/>
      <c r="T47" s="477"/>
      <c r="U47" s="477"/>
      <c r="V47" s="478"/>
      <c r="W47" s="476"/>
      <c r="X47" s="477"/>
      <c r="Y47" s="478"/>
      <c r="Z47" s="486"/>
      <c r="AA47" s="386"/>
    </row>
    <row r="48" spans="1:27" ht="10.199999999999999" customHeight="1">
      <c r="A48" s="475"/>
      <c r="B48" s="479"/>
      <c r="C48" s="275"/>
      <c r="D48" s="275"/>
      <c r="E48" s="275"/>
      <c r="F48" s="276"/>
      <c r="G48" s="479"/>
      <c r="H48" s="275"/>
      <c r="I48" s="275"/>
      <c r="J48" s="275"/>
      <c r="K48" s="276"/>
      <c r="L48" s="483"/>
      <c r="M48" s="484"/>
      <c r="N48" s="485"/>
      <c r="O48" s="479"/>
      <c r="P48" s="275"/>
      <c r="Q48" s="275"/>
      <c r="R48" s="276"/>
      <c r="S48" s="479"/>
      <c r="T48" s="275"/>
      <c r="U48" s="275"/>
      <c r="V48" s="276"/>
      <c r="W48" s="479"/>
      <c r="X48" s="275"/>
      <c r="Y48" s="276"/>
      <c r="Z48" s="487"/>
      <c r="AA48" s="386"/>
    </row>
    <row r="49" spans="1:27" ht="10.199999999999999" customHeight="1">
      <c r="A49" s="474">
        <v>56</v>
      </c>
      <c r="B49" s="476"/>
      <c r="C49" s="477"/>
      <c r="D49" s="477"/>
      <c r="E49" s="477"/>
      <c r="F49" s="478"/>
      <c r="G49" s="476"/>
      <c r="H49" s="477"/>
      <c r="I49" s="477"/>
      <c r="J49" s="477"/>
      <c r="K49" s="478"/>
      <c r="L49" s="480"/>
      <c r="M49" s="481"/>
      <c r="N49" s="482"/>
      <c r="O49" s="476"/>
      <c r="P49" s="477"/>
      <c r="Q49" s="477"/>
      <c r="R49" s="478"/>
      <c r="S49" s="476"/>
      <c r="T49" s="477"/>
      <c r="U49" s="477"/>
      <c r="V49" s="478"/>
      <c r="W49" s="476"/>
      <c r="X49" s="477"/>
      <c r="Y49" s="478"/>
      <c r="Z49" s="486"/>
      <c r="AA49" s="386"/>
    </row>
    <row r="50" spans="1:27" ht="10.199999999999999" customHeight="1">
      <c r="A50" s="475"/>
      <c r="B50" s="479"/>
      <c r="C50" s="275"/>
      <c r="D50" s="275"/>
      <c r="E50" s="275"/>
      <c r="F50" s="276"/>
      <c r="G50" s="479"/>
      <c r="H50" s="275"/>
      <c r="I50" s="275"/>
      <c r="J50" s="275"/>
      <c r="K50" s="276"/>
      <c r="L50" s="483"/>
      <c r="M50" s="484"/>
      <c r="N50" s="485"/>
      <c r="O50" s="479"/>
      <c r="P50" s="275"/>
      <c r="Q50" s="275"/>
      <c r="R50" s="276"/>
      <c r="S50" s="479"/>
      <c r="T50" s="275"/>
      <c r="U50" s="275"/>
      <c r="V50" s="276"/>
      <c r="W50" s="479"/>
      <c r="X50" s="275"/>
      <c r="Y50" s="276"/>
      <c r="Z50" s="487"/>
      <c r="AA50" s="386"/>
    </row>
    <row r="51" spans="1:27" ht="10.199999999999999" customHeight="1">
      <c r="A51" s="474">
        <v>57</v>
      </c>
      <c r="B51" s="476"/>
      <c r="C51" s="477"/>
      <c r="D51" s="477"/>
      <c r="E51" s="477"/>
      <c r="F51" s="478"/>
      <c r="G51" s="476"/>
      <c r="H51" s="477"/>
      <c r="I51" s="477"/>
      <c r="J51" s="477"/>
      <c r="K51" s="478"/>
      <c r="L51" s="480"/>
      <c r="M51" s="481"/>
      <c r="N51" s="482"/>
      <c r="O51" s="476"/>
      <c r="P51" s="477"/>
      <c r="Q51" s="477"/>
      <c r="R51" s="478"/>
      <c r="S51" s="476"/>
      <c r="T51" s="477"/>
      <c r="U51" s="477"/>
      <c r="V51" s="478"/>
      <c r="W51" s="476"/>
      <c r="X51" s="477"/>
      <c r="Y51" s="478"/>
      <c r="Z51" s="486"/>
      <c r="AA51" s="386"/>
    </row>
    <row r="52" spans="1:27" ht="10.199999999999999" customHeight="1">
      <c r="A52" s="475"/>
      <c r="B52" s="479"/>
      <c r="C52" s="275"/>
      <c r="D52" s="275"/>
      <c r="E52" s="275"/>
      <c r="F52" s="276"/>
      <c r="G52" s="479"/>
      <c r="H52" s="275"/>
      <c r="I52" s="275"/>
      <c r="J52" s="275"/>
      <c r="K52" s="276"/>
      <c r="L52" s="483"/>
      <c r="M52" s="484"/>
      <c r="N52" s="485"/>
      <c r="O52" s="479"/>
      <c r="P52" s="275"/>
      <c r="Q52" s="275"/>
      <c r="R52" s="276"/>
      <c r="S52" s="479"/>
      <c r="T52" s="275"/>
      <c r="U52" s="275"/>
      <c r="V52" s="276"/>
      <c r="W52" s="479"/>
      <c r="X52" s="275"/>
      <c r="Y52" s="276"/>
      <c r="Z52" s="487"/>
      <c r="AA52" s="386"/>
    </row>
    <row r="53" spans="1:27" ht="10.199999999999999" customHeight="1">
      <c r="A53" s="474">
        <v>58</v>
      </c>
      <c r="B53" s="476"/>
      <c r="C53" s="477"/>
      <c r="D53" s="477"/>
      <c r="E53" s="477"/>
      <c r="F53" s="478"/>
      <c r="G53" s="476"/>
      <c r="H53" s="477"/>
      <c r="I53" s="477"/>
      <c r="J53" s="477"/>
      <c r="K53" s="478"/>
      <c r="L53" s="480"/>
      <c r="M53" s="481"/>
      <c r="N53" s="482"/>
      <c r="O53" s="476"/>
      <c r="P53" s="477"/>
      <c r="Q53" s="477"/>
      <c r="R53" s="478"/>
      <c r="S53" s="476"/>
      <c r="T53" s="477"/>
      <c r="U53" s="477"/>
      <c r="V53" s="478"/>
      <c r="W53" s="476"/>
      <c r="X53" s="477"/>
      <c r="Y53" s="478"/>
      <c r="Z53" s="486"/>
      <c r="AA53" s="386"/>
    </row>
    <row r="54" spans="1:27" ht="10.199999999999999" customHeight="1">
      <c r="A54" s="475"/>
      <c r="B54" s="479"/>
      <c r="C54" s="275"/>
      <c r="D54" s="275"/>
      <c r="E54" s="275"/>
      <c r="F54" s="276"/>
      <c r="G54" s="479"/>
      <c r="H54" s="275"/>
      <c r="I54" s="275"/>
      <c r="J54" s="275"/>
      <c r="K54" s="276"/>
      <c r="L54" s="483"/>
      <c r="M54" s="484"/>
      <c r="N54" s="485"/>
      <c r="O54" s="479"/>
      <c r="P54" s="275"/>
      <c r="Q54" s="275"/>
      <c r="R54" s="276"/>
      <c r="S54" s="479"/>
      <c r="T54" s="275"/>
      <c r="U54" s="275"/>
      <c r="V54" s="276"/>
      <c r="W54" s="479"/>
      <c r="X54" s="275"/>
      <c r="Y54" s="276"/>
      <c r="Z54" s="487"/>
      <c r="AA54" s="386"/>
    </row>
    <row r="55" spans="1:27" ht="10.199999999999999" customHeight="1">
      <c r="A55" s="474">
        <v>59</v>
      </c>
      <c r="B55" s="476"/>
      <c r="C55" s="477"/>
      <c r="D55" s="477"/>
      <c r="E55" s="477"/>
      <c r="F55" s="478"/>
      <c r="G55" s="476"/>
      <c r="H55" s="477"/>
      <c r="I55" s="477"/>
      <c r="J55" s="477"/>
      <c r="K55" s="478"/>
      <c r="L55" s="480"/>
      <c r="M55" s="481"/>
      <c r="N55" s="482"/>
      <c r="O55" s="476"/>
      <c r="P55" s="477"/>
      <c r="Q55" s="477"/>
      <c r="R55" s="478"/>
      <c r="S55" s="476"/>
      <c r="T55" s="477"/>
      <c r="U55" s="477"/>
      <c r="V55" s="478"/>
      <c r="W55" s="476"/>
      <c r="X55" s="477"/>
      <c r="Y55" s="478"/>
      <c r="Z55" s="486"/>
      <c r="AA55" s="386"/>
    </row>
    <row r="56" spans="1:27" ht="10.199999999999999" customHeight="1">
      <c r="A56" s="475"/>
      <c r="B56" s="479"/>
      <c r="C56" s="275"/>
      <c r="D56" s="275"/>
      <c r="E56" s="275"/>
      <c r="F56" s="276"/>
      <c r="G56" s="479"/>
      <c r="H56" s="275"/>
      <c r="I56" s="275"/>
      <c r="J56" s="275"/>
      <c r="K56" s="276"/>
      <c r="L56" s="483"/>
      <c r="M56" s="484"/>
      <c r="N56" s="485"/>
      <c r="O56" s="479"/>
      <c r="P56" s="275"/>
      <c r="Q56" s="275"/>
      <c r="R56" s="276"/>
      <c r="S56" s="479"/>
      <c r="T56" s="275"/>
      <c r="U56" s="275"/>
      <c r="V56" s="276"/>
      <c r="W56" s="479"/>
      <c r="X56" s="275"/>
      <c r="Y56" s="276"/>
      <c r="Z56" s="487"/>
      <c r="AA56" s="386"/>
    </row>
    <row r="57" spans="1:27" ht="10.199999999999999" customHeight="1">
      <c r="A57" s="474">
        <v>60</v>
      </c>
      <c r="B57" s="476"/>
      <c r="C57" s="477"/>
      <c r="D57" s="477"/>
      <c r="E57" s="477"/>
      <c r="F57" s="478"/>
      <c r="G57" s="476"/>
      <c r="H57" s="477"/>
      <c r="I57" s="477"/>
      <c r="J57" s="477"/>
      <c r="K57" s="478"/>
      <c r="L57" s="480"/>
      <c r="M57" s="481"/>
      <c r="N57" s="482"/>
      <c r="O57" s="476"/>
      <c r="P57" s="477"/>
      <c r="Q57" s="477"/>
      <c r="R57" s="478"/>
      <c r="S57" s="476"/>
      <c r="T57" s="477"/>
      <c r="U57" s="477"/>
      <c r="V57" s="478"/>
      <c r="W57" s="476"/>
      <c r="X57" s="477"/>
      <c r="Y57" s="478"/>
      <c r="Z57" s="486"/>
      <c r="AA57" s="386"/>
    </row>
    <row r="58" spans="1:27" ht="10.199999999999999" customHeight="1">
      <c r="A58" s="475"/>
      <c r="B58" s="479"/>
      <c r="C58" s="275"/>
      <c r="D58" s="275"/>
      <c r="E58" s="275"/>
      <c r="F58" s="276"/>
      <c r="G58" s="479"/>
      <c r="H58" s="275"/>
      <c r="I58" s="275"/>
      <c r="J58" s="275"/>
      <c r="K58" s="276"/>
      <c r="L58" s="483"/>
      <c r="M58" s="484"/>
      <c r="N58" s="485"/>
      <c r="O58" s="479"/>
      <c r="P58" s="275"/>
      <c r="Q58" s="275"/>
      <c r="R58" s="276"/>
      <c r="S58" s="479"/>
      <c r="T58" s="275"/>
      <c r="U58" s="275"/>
      <c r="V58" s="276"/>
      <c r="W58" s="479"/>
      <c r="X58" s="275"/>
      <c r="Y58" s="276"/>
      <c r="Z58" s="487"/>
      <c r="AA58" s="386"/>
    </row>
    <row r="59" spans="1:27" ht="10.199999999999999" customHeight="1">
      <c r="A59" s="474">
        <v>61</v>
      </c>
      <c r="B59" s="476"/>
      <c r="C59" s="477"/>
      <c r="D59" s="477"/>
      <c r="E59" s="477"/>
      <c r="F59" s="478"/>
      <c r="G59" s="476"/>
      <c r="H59" s="477"/>
      <c r="I59" s="477"/>
      <c r="J59" s="477"/>
      <c r="K59" s="478"/>
      <c r="L59" s="480"/>
      <c r="M59" s="488"/>
      <c r="N59" s="489"/>
      <c r="O59" s="476"/>
      <c r="P59" s="477"/>
      <c r="Q59" s="477"/>
      <c r="R59" s="478"/>
      <c r="S59" s="476"/>
      <c r="T59" s="477"/>
      <c r="U59" s="477"/>
      <c r="V59" s="478"/>
      <c r="W59" s="476"/>
      <c r="X59" s="477"/>
      <c r="Y59" s="478"/>
      <c r="Z59" s="486"/>
      <c r="AA59" s="386"/>
    </row>
    <row r="60" spans="1:27" ht="10.199999999999999" customHeight="1">
      <c r="A60" s="475"/>
      <c r="B60" s="479"/>
      <c r="C60" s="275"/>
      <c r="D60" s="275"/>
      <c r="E60" s="275"/>
      <c r="F60" s="276"/>
      <c r="G60" s="479"/>
      <c r="H60" s="275"/>
      <c r="I60" s="275"/>
      <c r="J60" s="275"/>
      <c r="K60" s="276"/>
      <c r="L60" s="490"/>
      <c r="M60" s="491"/>
      <c r="N60" s="492"/>
      <c r="O60" s="479"/>
      <c r="P60" s="275"/>
      <c r="Q60" s="275"/>
      <c r="R60" s="276"/>
      <c r="S60" s="479"/>
      <c r="T60" s="275"/>
      <c r="U60" s="275"/>
      <c r="V60" s="276"/>
      <c r="W60" s="479"/>
      <c r="X60" s="275"/>
      <c r="Y60" s="276"/>
      <c r="Z60" s="487"/>
      <c r="AA60" s="386"/>
    </row>
    <row r="61" spans="1:27" ht="10.199999999999999" customHeight="1">
      <c r="A61" s="474">
        <v>62</v>
      </c>
      <c r="B61" s="476"/>
      <c r="C61" s="477"/>
      <c r="D61" s="477"/>
      <c r="E61" s="477"/>
      <c r="F61" s="478"/>
      <c r="G61" s="476"/>
      <c r="H61" s="477"/>
      <c r="I61" s="477"/>
      <c r="J61" s="477"/>
      <c r="K61" s="478"/>
      <c r="L61" s="480"/>
      <c r="M61" s="481"/>
      <c r="N61" s="482"/>
      <c r="O61" s="476"/>
      <c r="P61" s="477"/>
      <c r="Q61" s="477"/>
      <c r="R61" s="478"/>
      <c r="S61" s="476"/>
      <c r="T61" s="477"/>
      <c r="U61" s="477"/>
      <c r="V61" s="478"/>
      <c r="W61" s="476"/>
      <c r="X61" s="477"/>
      <c r="Y61" s="478"/>
      <c r="Z61" s="486"/>
      <c r="AA61" s="386"/>
    </row>
    <row r="62" spans="1:27" ht="10.199999999999999" customHeight="1">
      <c r="A62" s="475"/>
      <c r="B62" s="479"/>
      <c r="C62" s="275"/>
      <c r="D62" s="275"/>
      <c r="E62" s="275"/>
      <c r="F62" s="276"/>
      <c r="G62" s="479"/>
      <c r="H62" s="275"/>
      <c r="I62" s="275"/>
      <c r="J62" s="275"/>
      <c r="K62" s="276"/>
      <c r="L62" s="483"/>
      <c r="M62" s="484"/>
      <c r="N62" s="485"/>
      <c r="O62" s="479"/>
      <c r="P62" s="275"/>
      <c r="Q62" s="275"/>
      <c r="R62" s="276"/>
      <c r="S62" s="479"/>
      <c r="T62" s="275"/>
      <c r="U62" s="275"/>
      <c r="V62" s="276"/>
      <c r="W62" s="479"/>
      <c r="X62" s="275"/>
      <c r="Y62" s="276"/>
      <c r="Z62" s="487"/>
      <c r="AA62" s="386"/>
    </row>
    <row r="63" spans="1:27" ht="10.199999999999999" customHeight="1">
      <c r="A63" s="474">
        <v>63</v>
      </c>
      <c r="B63" s="476"/>
      <c r="C63" s="477"/>
      <c r="D63" s="477"/>
      <c r="E63" s="477"/>
      <c r="F63" s="478"/>
      <c r="G63" s="476"/>
      <c r="H63" s="477"/>
      <c r="I63" s="477"/>
      <c r="J63" s="477"/>
      <c r="K63" s="478"/>
      <c r="L63" s="480"/>
      <c r="M63" s="481"/>
      <c r="N63" s="482"/>
      <c r="O63" s="476"/>
      <c r="P63" s="477"/>
      <c r="Q63" s="477"/>
      <c r="R63" s="478"/>
      <c r="S63" s="476"/>
      <c r="T63" s="477"/>
      <c r="U63" s="477"/>
      <c r="V63" s="478"/>
      <c r="W63" s="476"/>
      <c r="X63" s="477"/>
      <c r="Y63" s="478"/>
      <c r="Z63" s="486"/>
      <c r="AA63" s="386"/>
    </row>
    <row r="64" spans="1:27" ht="10.199999999999999" customHeight="1">
      <c r="A64" s="475"/>
      <c r="B64" s="479"/>
      <c r="C64" s="275"/>
      <c r="D64" s="275"/>
      <c r="E64" s="275"/>
      <c r="F64" s="276"/>
      <c r="G64" s="479"/>
      <c r="H64" s="275"/>
      <c r="I64" s="275"/>
      <c r="J64" s="275"/>
      <c r="K64" s="276"/>
      <c r="L64" s="483"/>
      <c r="M64" s="484"/>
      <c r="N64" s="485"/>
      <c r="O64" s="479"/>
      <c r="P64" s="275"/>
      <c r="Q64" s="275"/>
      <c r="R64" s="276"/>
      <c r="S64" s="479"/>
      <c r="T64" s="275"/>
      <c r="U64" s="275"/>
      <c r="V64" s="276"/>
      <c r="W64" s="479"/>
      <c r="X64" s="275"/>
      <c r="Y64" s="276"/>
      <c r="Z64" s="487"/>
      <c r="AA64" s="386"/>
    </row>
    <row r="65" spans="1:27" ht="10.199999999999999" customHeight="1">
      <c r="A65" s="474">
        <v>64</v>
      </c>
      <c r="B65" s="476"/>
      <c r="C65" s="477"/>
      <c r="D65" s="477"/>
      <c r="E65" s="477"/>
      <c r="F65" s="478"/>
      <c r="G65" s="476"/>
      <c r="H65" s="477"/>
      <c r="I65" s="477"/>
      <c r="J65" s="477"/>
      <c r="K65" s="478"/>
      <c r="L65" s="480"/>
      <c r="M65" s="481"/>
      <c r="N65" s="482"/>
      <c r="O65" s="476"/>
      <c r="P65" s="477"/>
      <c r="Q65" s="477"/>
      <c r="R65" s="478"/>
      <c r="S65" s="476"/>
      <c r="T65" s="477"/>
      <c r="U65" s="477"/>
      <c r="V65" s="478"/>
      <c r="W65" s="476"/>
      <c r="X65" s="477"/>
      <c r="Y65" s="478"/>
      <c r="Z65" s="486"/>
      <c r="AA65" s="386"/>
    </row>
    <row r="66" spans="1:27" ht="10.199999999999999" customHeight="1">
      <c r="A66" s="475"/>
      <c r="B66" s="479"/>
      <c r="C66" s="275"/>
      <c r="D66" s="275"/>
      <c r="E66" s="275"/>
      <c r="F66" s="276"/>
      <c r="G66" s="479"/>
      <c r="H66" s="275"/>
      <c r="I66" s="275"/>
      <c r="J66" s="275"/>
      <c r="K66" s="276"/>
      <c r="L66" s="483"/>
      <c r="M66" s="484"/>
      <c r="N66" s="485"/>
      <c r="O66" s="479"/>
      <c r="P66" s="275"/>
      <c r="Q66" s="275"/>
      <c r="R66" s="276"/>
      <c r="S66" s="479"/>
      <c r="T66" s="275"/>
      <c r="U66" s="275"/>
      <c r="V66" s="276"/>
      <c r="W66" s="479"/>
      <c r="X66" s="275"/>
      <c r="Y66" s="276"/>
      <c r="Z66" s="487"/>
      <c r="AA66" s="386"/>
    </row>
    <row r="67" spans="1:27" ht="10.199999999999999" customHeight="1">
      <c r="A67" s="474">
        <v>65</v>
      </c>
      <c r="B67" s="476"/>
      <c r="C67" s="477"/>
      <c r="D67" s="477"/>
      <c r="E67" s="477"/>
      <c r="F67" s="478"/>
      <c r="G67" s="476"/>
      <c r="H67" s="477"/>
      <c r="I67" s="477"/>
      <c r="J67" s="477"/>
      <c r="K67" s="478"/>
      <c r="L67" s="480"/>
      <c r="M67" s="481"/>
      <c r="N67" s="482"/>
      <c r="O67" s="476"/>
      <c r="P67" s="477"/>
      <c r="Q67" s="477"/>
      <c r="R67" s="478"/>
      <c r="S67" s="476"/>
      <c r="T67" s="477"/>
      <c r="U67" s="477"/>
      <c r="V67" s="478"/>
      <c r="W67" s="476"/>
      <c r="X67" s="477"/>
      <c r="Y67" s="478"/>
      <c r="Z67" s="486"/>
      <c r="AA67" s="386"/>
    </row>
    <row r="68" spans="1:27" ht="10.199999999999999" customHeight="1">
      <c r="A68" s="475"/>
      <c r="B68" s="479"/>
      <c r="C68" s="275"/>
      <c r="D68" s="275"/>
      <c r="E68" s="275"/>
      <c r="F68" s="276"/>
      <c r="G68" s="479"/>
      <c r="H68" s="275"/>
      <c r="I68" s="275"/>
      <c r="J68" s="275"/>
      <c r="K68" s="276"/>
      <c r="L68" s="483"/>
      <c r="M68" s="484"/>
      <c r="N68" s="485"/>
      <c r="O68" s="479"/>
      <c r="P68" s="275"/>
      <c r="Q68" s="275"/>
      <c r="R68" s="276"/>
      <c r="S68" s="479"/>
      <c r="T68" s="275"/>
      <c r="U68" s="275"/>
      <c r="V68" s="276"/>
      <c r="W68" s="479"/>
      <c r="X68" s="275"/>
      <c r="Y68" s="276"/>
      <c r="Z68" s="487"/>
      <c r="AA68" s="386"/>
    </row>
    <row r="69" spans="1:27" ht="10.199999999999999" customHeight="1">
      <c r="A69" s="474">
        <v>66</v>
      </c>
      <c r="B69" s="476"/>
      <c r="C69" s="477"/>
      <c r="D69" s="477"/>
      <c r="E69" s="477"/>
      <c r="F69" s="478"/>
      <c r="G69" s="476"/>
      <c r="H69" s="477"/>
      <c r="I69" s="477"/>
      <c r="J69" s="477"/>
      <c r="K69" s="478"/>
      <c r="L69" s="480"/>
      <c r="M69" s="481"/>
      <c r="N69" s="482"/>
      <c r="O69" s="476"/>
      <c r="P69" s="477"/>
      <c r="Q69" s="477"/>
      <c r="R69" s="478"/>
      <c r="S69" s="476"/>
      <c r="T69" s="477"/>
      <c r="U69" s="477"/>
      <c r="V69" s="478"/>
      <c r="W69" s="476"/>
      <c r="X69" s="477"/>
      <c r="Y69" s="478"/>
      <c r="Z69" s="486"/>
      <c r="AA69" s="386"/>
    </row>
    <row r="70" spans="1:27" ht="10.199999999999999" customHeight="1">
      <c r="A70" s="475"/>
      <c r="B70" s="479"/>
      <c r="C70" s="275"/>
      <c r="D70" s="275"/>
      <c r="E70" s="275"/>
      <c r="F70" s="276"/>
      <c r="G70" s="479"/>
      <c r="H70" s="275"/>
      <c r="I70" s="275"/>
      <c r="J70" s="275"/>
      <c r="K70" s="276"/>
      <c r="L70" s="483"/>
      <c r="M70" s="484"/>
      <c r="N70" s="485"/>
      <c r="O70" s="479"/>
      <c r="P70" s="275"/>
      <c r="Q70" s="275"/>
      <c r="R70" s="276"/>
      <c r="S70" s="479"/>
      <c r="T70" s="275"/>
      <c r="U70" s="275"/>
      <c r="V70" s="276"/>
      <c r="W70" s="479"/>
      <c r="X70" s="275"/>
      <c r="Y70" s="276"/>
      <c r="Z70" s="487"/>
      <c r="AA70" s="386"/>
    </row>
    <row r="71" spans="1:27" ht="10.199999999999999" customHeight="1">
      <c r="A71" s="474">
        <v>67</v>
      </c>
      <c r="B71" s="476"/>
      <c r="C71" s="477"/>
      <c r="D71" s="477"/>
      <c r="E71" s="477"/>
      <c r="F71" s="478"/>
      <c r="G71" s="476"/>
      <c r="H71" s="477"/>
      <c r="I71" s="477"/>
      <c r="J71" s="477"/>
      <c r="K71" s="478"/>
      <c r="L71" s="480"/>
      <c r="M71" s="481"/>
      <c r="N71" s="482"/>
      <c r="O71" s="476"/>
      <c r="P71" s="477"/>
      <c r="Q71" s="477"/>
      <c r="R71" s="478"/>
      <c r="S71" s="476"/>
      <c r="T71" s="477"/>
      <c r="U71" s="477"/>
      <c r="V71" s="478"/>
      <c r="W71" s="476"/>
      <c r="X71" s="477"/>
      <c r="Y71" s="478"/>
      <c r="Z71" s="486"/>
      <c r="AA71" s="386"/>
    </row>
    <row r="72" spans="1:27" ht="10.199999999999999" customHeight="1">
      <c r="A72" s="475"/>
      <c r="B72" s="479"/>
      <c r="C72" s="275"/>
      <c r="D72" s="275"/>
      <c r="E72" s="275"/>
      <c r="F72" s="276"/>
      <c r="G72" s="479"/>
      <c r="H72" s="275"/>
      <c r="I72" s="275"/>
      <c r="J72" s="275"/>
      <c r="K72" s="276"/>
      <c r="L72" s="483"/>
      <c r="M72" s="484"/>
      <c r="N72" s="485"/>
      <c r="O72" s="479"/>
      <c r="P72" s="275"/>
      <c r="Q72" s="275"/>
      <c r="R72" s="276"/>
      <c r="S72" s="479"/>
      <c r="T72" s="275"/>
      <c r="U72" s="275"/>
      <c r="V72" s="276"/>
      <c r="W72" s="479"/>
      <c r="X72" s="275"/>
      <c r="Y72" s="276"/>
      <c r="Z72" s="487"/>
      <c r="AA72" s="386"/>
    </row>
    <row r="73" spans="1:27" ht="10.199999999999999" customHeight="1">
      <c r="A73" s="474">
        <v>68</v>
      </c>
      <c r="B73" s="476"/>
      <c r="C73" s="477"/>
      <c r="D73" s="477"/>
      <c r="E73" s="477"/>
      <c r="F73" s="478"/>
      <c r="G73" s="476"/>
      <c r="H73" s="477"/>
      <c r="I73" s="477"/>
      <c r="J73" s="477"/>
      <c r="K73" s="478"/>
      <c r="L73" s="480"/>
      <c r="M73" s="488"/>
      <c r="N73" s="489"/>
      <c r="O73" s="476"/>
      <c r="P73" s="477"/>
      <c r="Q73" s="477"/>
      <c r="R73" s="478"/>
      <c r="S73" s="476"/>
      <c r="T73" s="477"/>
      <c r="U73" s="477"/>
      <c r="V73" s="478"/>
      <c r="W73" s="476"/>
      <c r="X73" s="477"/>
      <c r="Y73" s="478"/>
      <c r="Z73" s="486"/>
      <c r="AA73" s="386"/>
    </row>
    <row r="74" spans="1:27" ht="10.199999999999999" customHeight="1">
      <c r="A74" s="475"/>
      <c r="B74" s="479"/>
      <c r="C74" s="275"/>
      <c r="D74" s="275"/>
      <c r="E74" s="275"/>
      <c r="F74" s="276"/>
      <c r="G74" s="479"/>
      <c r="H74" s="275"/>
      <c r="I74" s="275"/>
      <c r="J74" s="275"/>
      <c r="K74" s="276"/>
      <c r="L74" s="490"/>
      <c r="M74" s="491"/>
      <c r="N74" s="492"/>
      <c r="O74" s="479"/>
      <c r="P74" s="275"/>
      <c r="Q74" s="275"/>
      <c r="R74" s="276"/>
      <c r="S74" s="479"/>
      <c r="T74" s="275"/>
      <c r="U74" s="275"/>
      <c r="V74" s="276"/>
      <c r="W74" s="479"/>
      <c r="X74" s="275"/>
      <c r="Y74" s="276"/>
      <c r="Z74" s="487"/>
      <c r="AA74" s="386"/>
    </row>
    <row r="75" spans="1:27" ht="10.199999999999999" customHeight="1">
      <c r="A75" s="474">
        <v>69</v>
      </c>
      <c r="B75" s="476"/>
      <c r="C75" s="477"/>
      <c r="D75" s="477"/>
      <c r="E75" s="477"/>
      <c r="F75" s="478"/>
      <c r="G75" s="476"/>
      <c r="H75" s="477"/>
      <c r="I75" s="477"/>
      <c r="J75" s="477"/>
      <c r="K75" s="478"/>
      <c r="L75" s="480"/>
      <c r="M75" s="481"/>
      <c r="N75" s="482"/>
      <c r="O75" s="476"/>
      <c r="P75" s="477"/>
      <c r="Q75" s="477"/>
      <c r="R75" s="478"/>
      <c r="S75" s="476"/>
      <c r="T75" s="477"/>
      <c r="U75" s="477"/>
      <c r="V75" s="478"/>
      <c r="W75" s="476"/>
      <c r="X75" s="477"/>
      <c r="Y75" s="478"/>
      <c r="Z75" s="486"/>
      <c r="AA75" s="386"/>
    </row>
    <row r="76" spans="1:27" ht="10.199999999999999" customHeight="1">
      <c r="A76" s="475"/>
      <c r="B76" s="479"/>
      <c r="C76" s="275"/>
      <c r="D76" s="275"/>
      <c r="E76" s="275"/>
      <c r="F76" s="276"/>
      <c r="G76" s="479"/>
      <c r="H76" s="275"/>
      <c r="I76" s="275"/>
      <c r="J76" s="275"/>
      <c r="K76" s="276"/>
      <c r="L76" s="483"/>
      <c r="M76" s="484"/>
      <c r="N76" s="485"/>
      <c r="O76" s="479"/>
      <c r="P76" s="275"/>
      <c r="Q76" s="275"/>
      <c r="R76" s="276"/>
      <c r="S76" s="479"/>
      <c r="T76" s="275"/>
      <c r="U76" s="275"/>
      <c r="V76" s="276"/>
      <c r="W76" s="479"/>
      <c r="X76" s="275"/>
      <c r="Y76" s="276"/>
      <c r="Z76" s="487"/>
      <c r="AA76" s="386"/>
    </row>
    <row r="77" spans="1:27" ht="10.199999999999999" customHeight="1">
      <c r="A77" s="474">
        <v>70</v>
      </c>
      <c r="B77" s="476"/>
      <c r="C77" s="477"/>
      <c r="D77" s="477"/>
      <c r="E77" s="477"/>
      <c r="F77" s="478"/>
      <c r="G77" s="476"/>
      <c r="H77" s="477"/>
      <c r="I77" s="477"/>
      <c r="J77" s="477"/>
      <c r="K77" s="478"/>
      <c r="L77" s="480"/>
      <c r="M77" s="481"/>
      <c r="N77" s="482"/>
      <c r="O77" s="476"/>
      <c r="P77" s="477"/>
      <c r="Q77" s="477"/>
      <c r="R77" s="478"/>
      <c r="S77" s="476"/>
      <c r="T77" s="477"/>
      <c r="U77" s="477"/>
      <c r="V77" s="478"/>
      <c r="W77" s="476"/>
      <c r="X77" s="477"/>
      <c r="Y77" s="478"/>
      <c r="Z77" s="486"/>
      <c r="AA77" s="386"/>
    </row>
    <row r="78" spans="1:27" ht="9.6" customHeight="1">
      <c r="A78" s="475"/>
      <c r="B78" s="479"/>
      <c r="C78" s="275"/>
      <c r="D78" s="275"/>
      <c r="E78" s="275"/>
      <c r="F78" s="276"/>
      <c r="G78" s="479"/>
      <c r="H78" s="275"/>
      <c r="I78" s="275"/>
      <c r="J78" s="275"/>
      <c r="K78" s="276"/>
      <c r="L78" s="483"/>
      <c r="M78" s="484"/>
      <c r="N78" s="485"/>
      <c r="O78" s="479"/>
      <c r="P78" s="275"/>
      <c r="Q78" s="275"/>
      <c r="R78" s="276"/>
      <c r="S78" s="479"/>
      <c r="T78" s="275"/>
      <c r="U78" s="275"/>
      <c r="V78" s="276"/>
      <c r="W78" s="479"/>
      <c r="X78" s="275"/>
      <c r="Y78" s="276"/>
      <c r="Z78" s="487"/>
      <c r="AA78" s="386"/>
    </row>
    <row r="79" spans="1:27" ht="10.199999999999999" customHeight="1">
      <c r="A79" s="474">
        <v>71</v>
      </c>
      <c r="B79" s="476"/>
      <c r="C79" s="477"/>
      <c r="D79" s="477"/>
      <c r="E79" s="477"/>
      <c r="F79" s="478"/>
      <c r="G79" s="476"/>
      <c r="H79" s="477"/>
      <c r="I79" s="477"/>
      <c r="J79" s="477"/>
      <c r="K79" s="478"/>
      <c r="L79" s="480"/>
      <c r="M79" s="481"/>
      <c r="N79" s="482"/>
      <c r="O79" s="476"/>
      <c r="P79" s="477"/>
      <c r="Q79" s="477"/>
      <c r="R79" s="478"/>
      <c r="S79" s="476"/>
      <c r="T79" s="477"/>
      <c r="U79" s="477"/>
      <c r="V79" s="478"/>
      <c r="W79" s="476"/>
      <c r="X79" s="477"/>
      <c r="Y79" s="478"/>
      <c r="Z79" s="486"/>
      <c r="AA79" s="386"/>
    </row>
    <row r="80" spans="1:27" ht="10.199999999999999" customHeight="1">
      <c r="A80" s="475"/>
      <c r="B80" s="479"/>
      <c r="C80" s="275"/>
      <c r="D80" s="275"/>
      <c r="E80" s="275"/>
      <c r="F80" s="276"/>
      <c r="G80" s="479"/>
      <c r="H80" s="275"/>
      <c r="I80" s="275"/>
      <c r="J80" s="275"/>
      <c r="K80" s="276"/>
      <c r="L80" s="483"/>
      <c r="M80" s="484"/>
      <c r="N80" s="485"/>
      <c r="O80" s="479"/>
      <c r="P80" s="275"/>
      <c r="Q80" s="275"/>
      <c r="R80" s="276"/>
      <c r="S80" s="479"/>
      <c r="T80" s="275"/>
      <c r="U80" s="275"/>
      <c r="V80" s="276"/>
      <c r="W80" s="479"/>
      <c r="X80" s="275"/>
      <c r="Y80" s="276"/>
      <c r="Z80" s="487"/>
      <c r="AA80" s="386"/>
    </row>
    <row r="81" spans="1:27" ht="10.199999999999999" customHeight="1">
      <c r="A81" s="474">
        <v>72</v>
      </c>
      <c r="B81" s="476"/>
      <c r="C81" s="477"/>
      <c r="D81" s="477"/>
      <c r="E81" s="477"/>
      <c r="F81" s="478"/>
      <c r="G81" s="476"/>
      <c r="H81" s="477"/>
      <c r="I81" s="477"/>
      <c r="J81" s="477"/>
      <c r="K81" s="478"/>
      <c r="L81" s="480"/>
      <c r="M81" s="481"/>
      <c r="N81" s="482"/>
      <c r="O81" s="476"/>
      <c r="P81" s="477"/>
      <c r="Q81" s="477"/>
      <c r="R81" s="478"/>
      <c r="S81" s="476"/>
      <c r="T81" s="477"/>
      <c r="U81" s="477"/>
      <c r="V81" s="478"/>
      <c r="W81" s="476"/>
      <c r="X81" s="477"/>
      <c r="Y81" s="478"/>
      <c r="Z81" s="486"/>
      <c r="AA81" s="386"/>
    </row>
    <row r="82" spans="1:27" ht="10.199999999999999" customHeight="1">
      <c r="A82" s="475"/>
      <c r="B82" s="479"/>
      <c r="C82" s="275"/>
      <c r="D82" s="275"/>
      <c r="E82" s="275"/>
      <c r="F82" s="276"/>
      <c r="G82" s="479"/>
      <c r="H82" s="275"/>
      <c r="I82" s="275"/>
      <c r="J82" s="275"/>
      <c r="K82" s="276"/>
      <c r="L82" s="483"/>
      <c r="M82" s="484"/>
      <c r="N82" s="485"/>
      <c r="O82" s="479"/>
      <c r="P82" s="275"/>
      <c r="Q82" s="275"/>
      <c r="R82" s="276"/>
      <c r="S82" s="479"/>
      <c r="T82" s="275"/>
      <c r="U82" s="275"/>
      <c r="V82" s="276"/>
      <c r="W82" s="479"/>
      <c r="X82" s="275"/>
      <c r="Y82" s="276"/>
      <c r="Z82" s="487"/>
      <c r="AA82" s="386"/>
    </row>
    <row r="83" spans="1:27" ht="10.199999999999999" customHeight="1">
      <c r="A83" s="474">
        <v>73</v>
      </c>
      <c r="B83" s="476"/>
      <c r="C83" s="477"/>
      <c r="D83" s="477"/>
      <c r="E83" s="477"/>
      <c r="F83" s="478"/>
      <c r="G83" s="476"/>
      <c r="H83" s="477"/>
      <c r="I83" s="477"/>
      <c r="J83" s="477"/>
      <c r="K83" s="478"/>
      <c r="L83" s="480"/>
      <c r="M83" s="481"/>
      <c r="N83" s="482"/>
      <c r="O83" s="476"/>
      <c r="P83" s="477"/>
      <c r="Q83" s="477"/>
      <c r="R83" s="478"/>
      <c r="S83" s="476"/>
      <c r="T83" s="477"/>
      <c r="U83" s="477"/>
      <c r="V83" s="478"/>
      <c r="W83" s="476"/>
      <c r="X83" s="477"/>
      <c r="Y83" s="478"/>
      <c r="Z83" s="486"/>
      <c r="AA83" s="386"/>
    </row>
    <row r="84" spans="1:27" ht="10.199999999999999" customHeight="1">
      <c r="A84" s="475"/>
      <c r="B84" s="479"/>
      <c r="C84" s="275"/>
      <c r="D84" s="275"/>
      <c r="E84" s="275"/>
      <c r="F84" s="276"/>
      <c r="G84" s="479"/>
      <c r="H84" s="275"/>
      <c r="I84" s="275"/>
      <c r="J84" s="275"/>
      <c r="K84" s="276"/>
      <c r="L84" s="483"/>
      <c r="M84" s="484"/>
      <c r="N84" s="485"/>
      <c r="O84" s="479"/>
      <c r="P84" s="275"/>
      <c r="Q84" s="275"/>
      <c r="R84" s="276"/>
      <c r="S84" s="479"/>
      <c r="T84" s="275"/>
      <c r="U84" s="275"/>
      <c r="V84" s="276"/>
      <c r="W84" s="479"/>
      <c r="X84" s="275"/>
      <c r="Y84" s="276"/>
      <c r="Z84" s="487"/>
      <c r="AA84" s="386"/>
    </row>
    <row r="85" spans="1:27" ht="10.199999999999999" customHeight="1">
      <c r="A85" s="474">
        <v>74</v>
      </c>
      <c r="B85" s="476"/>
      <c r="C85" s="477"/>
      <c r="D85" s="477"/>
      <c r="E85" s="477"/>
      <c r="F85" s="478"/>
      <c r="G85" s="476"/>
      <c r="H85" s="477"/>
      <c r="I85" s="477"/>
      <c r="J85" s="477"/>
      <c r="K85" s="478"/>
      <c r="L85" s="480"/>
      <c r="M85" s="481"/>
      <c r="N85" s="482"/>
      <c r="O85" s="476"/>
      <c r="P85" s="477"/>
      <c r="Q85" s="477"/>
      <c r="R85" s="478"/>
      <c r="S85" s="476"/>
      <c r="T85" s="477"/>
      <c r="U85" s="477"/>
      <c r="V85" s="478"/>
      <c r="W85" s="476"/>
      <c r="X85" s="477"/>
      <c r="Y85" s="478"/>
      <c r="Z85" s="486"/>
      <c r="AA85" s="386"/>
    </row>
    <row r="86" spans="1:27" ht="10.199999999999999" customHeight="1">
      <c r="A86" s="475"/>
      <c r="B86" s="479"/>
      <c r="C86" s="275"/>
      <c r="D86" s="275"/>
      <c r="E86" s="275"/>
      <c r="F86" s="276"/>
      <c r="G86" s="479"/>
      <c r="H86" s="275"/>
      <c r="I86" s="275"/>
      <c r="J86" s="275"/>
      <c r="K86" s="276"/>
      <c r="L86" s="483"/>
      <c r="M86" s="484"/>
      <c r="N86" s="485"/>
      <c r="O86" s="479"/>
      <c r="P86" s="275"/>
      <c r="Q86" s="275"/>
      <c r="R86" s="276"/>
      <c r="S86" s="479"/>
      <c r="T86" s="275"/>
      <c r="U86" s="275"/>
      <c r="V86" s="276"/>
      <c r="W86" s="479"/>
      <c r="X86" s="275"/>
      <c r="Y86" s="276"/>
      <c r="Z86" s="487"/>
      <c r="AA86" s="386"/>
    </row>
    <row r="87" spans="1:27" ht="10.199999999999999" customHeight="1">
      <c r="A87" s="474">
        <v>75</v>
      </c>
      <c r="B87" s="476"/>
      <c r="C87" s="477"/>
      <c r="D87" s="477"/>
      <c r="E87" s="477"/>
      <c r="F87" s="478"/>
      <c r="G87" s="476"/>
      <c r="H87" s="477"/>
      <c r="I87" s="477"/>
      <c r="J87" s="477"/>
      <c r="K87" s="478"/>
      <c r="L87" s="480"/>
      <c r="M87" s="488"/>
      <c r="N87" s="489"/>
      <c r="O87" s="476"/>
      <c r="P87" s="477"/>
      <c r="Q87" s="477"/>
      <c r="R87" s="478"/>
      <c r="S87" s="476"/>
      <c r="T87" s="477"/>
      <c r="U87" s="477"/>
      <c r="V87" s="478"/>
      <c r="W87" s="476"/>
      <c r="X87" s="477"/>
      <c r="Y87" s="478"/>
      <c r="Z87" s="486"/>
      <c r="AA87" s="386"/>
    </row>
    <row r="88" spans="1:27" ht="10.199999999999999" customHeight="1">
      <c r="A88" s="475"/>
      <c r="B88" s="479"/>
      <c r="C88" s="275"/>
      <c r="D88" s="275"/>
      <c r="E88" s="275"/>
      <c r="F88" s="276"/>
      <c r="G88" s="479"/>
      <c r="H88" s="275"/>
      <c r="I88" s="275"/>
      <c r="J88" s="275"/>
      <c r="K88" s="276"/>
      <c r="L88" s="490"/>
      <c r="M88" s="491"/>
      <c r="N88" s="492"/>
      <c r="O88" s="479"/>
      <c r="P88" s="275"/>
      <c r="Q88" s="275"/>
      <c r="R88" s="276"/>
      <c r="S88" s="479"/>
      <c r="T88" s="275"/>
      <c r="U88" s="275"/>
      <c r="V88" s="276"/>
      <c r="W88" s="479"/>
      <c r="X88" s="275"/>
      <c r="Y88" s="276"/>
      <c r="Z88" s="487"/>
      <c r="AA88" s="386"/>
    </row>
    <row r="89" spans="1:27" ht="10.199999999999999" customHeight="1">
      <c r="A89" s="474">
        <v>76</v>
      </c>
      <c r="B89" s="476"/>
      <c r="C89" s="477"/>
      <c r="D89" s="477"/>
      <c r="E89" s="477"/>
      <c r="F89" s="478"/>
      <c r="G89" s="476"/>
      <c r="H89" s="477"/>
      <c r="I89" s="477"/>
      <c r="J89" s="477"/>
      <c r="K89" s="478"/>
      <c r="L89" s="480"/>
      <c r="M89" s="481"/>
      <c r="N89" s="482"/>
      <c r="O89" s="476"/>
      <c r="P89" s="477"/>
      <c r="Q89" s="477"/>
      <c r="R89" s="478"/>
      <c r="S89" s="476"/>
      <c r="T89" s="477"/>
      <c r="U89" s="477"/>
      <c r="V89" s="478"/>
      <c r="W89" s="476"/>
      <c r="X89" s="477"/>
      <c r="Y89" s="478"/>
      <c r="Z89" s="486"/>
      <c r="AA89" s="386"/>
    </row>
    <row r="90" spans="1:27" ht="10.199999999999999" customHeight="1">
      <c r="A90" s="475"/>
      <c r="B90" s="479"/>
      <c r="C90" s="275"/>
      <c r="D90" s="275"/>
      <c r="E90" s="275"/>
      <c r="F90" s="276"/>
      <c r="G90" s="479"/>
      <c r="H90" s="275"/>
      <c r="I90" s="275"/>
      <c r="J90" s="275"/>
      <c r="K90" s="276"/>
      <c r="L90" s="483"/>
      <c r="M90" s="484"/>
      <c r="N90" s="485"/>
      <c r="O90" s="479"/>
      <c r="P90" s="275"/>
      <c r="Q90" s="275"/>
      <c r="R90" s="276"/>
      <c r="S90" s="479"/>
      <c r="T90" s="275"/>
      <c r="U90" s="275"/>
      <c r="V90" s="276"/>
      <c r="W90" s="479"/>
      <c r="X90" s="275"/>
      <c r="Y90" s="276"/>
      <c r="Z90" s="487"/>
      <c r="AA90" s="386"/>
    </row>
    <row r="91" spans="1:27" ht="10.199999999999999" customHeight="1">
      <c r="A91" s="474">
        <v>77</v>
      </c>
      <c r="B91" s="476"/>
      <c r="C91" s="477"/>
      <c r="D91" s="477"/>
      <c r="E91" s="477"/>
      <c r="F91" s="478"/>
      <c r="G91" s="476"/>
      <c r="H91" s="477"/>
      <c r="I91" s="477"/>
      <c r="J91" s="477"/>
      <c r="K91" s="478"/>
      <c r="L91" s="480"/>
      <c r="M91" s="481"/>
      <c r="N91" s="482"/>
      <c r="O91" s="476"/>
      <c r="P91" s="477"/>
      <c r="Q91" s="477"/>
      <c r="R91" s="478"/>
      <c r="S91" s="476"/>
      <c r="T91" s="477"/>
      <c r="U91" s="477"/>
      <c r="V91" s="478"/>
      <c r="W91" s="476"/>
      <c r="X91" s="477"/>
      <c r="Y91" s="478"/>
      <c r="Z91" s="486"/>
      <c r="AA91" s="386"/>
    </row>
    <row r="92" spans="1:27" ht="10.199999999999999" customHeight="1">
      <c r="A92" s="475"/>
      <c r="B92" s="479"/>
      <c r="C92" s="275"/>
      <c r="D92" s="275"/>
      <c r="E92" s="275"/>
      <c r="F92" s="276"/>
      <c r="G92" s="479"/>
      <c r="H92" s="275"/>
      <c r="I92" s="275"/>
      <c r="J92" s="275"/>
      <c r="K92" s="276"/>
      <c r="L92" s="483"/>
      <c r="M92" s="484"/>
      <c r="N92" s="485"/>
      <c r="O92" s="479"/>
      <c r="P92" s="275"/>
      <c r="Q92" s="275"/>
      <c r="R92" s="276"/>
      <c r="S92" s="479"/>
      <c r="T92" s="275"/>
      <c r="U92" s="275"/>
      <c r="V92" s="276"/>
      <c r="W92" s="479"/>
      <c r="X92" s="275"/>
      <c r="Y92" s="276"/>
      <c r="Z92" s="487"/>
      <c r="AA92" s="386"/>
    </row>
    <row r="93" spans="1:27" ht="10.199999999999999" customHeight="1">
      <c r="A93" s="474">
        <v>78</v>
      </c>
      <c r="B93" s="476"/>
      <c r="C93" s="477"/>
      <c r="D93" s="477"/>
      <c r="E93" s="477"/>
      <c r="F93" s="478"/>
      <c r="G93" s="476"/>
      <c r="H93" s="477"/>
      <c r="I93" s="477"/>
      <c r="J93" s="477"/>
      <c r="K93" s="478"/>
      <c r="L93" s="480"/>
      <c r="M93" s="481"/>
      <c r="N93" s="482"/>
      <c r="O93" s="476"/>
      <c r="P93" s="477"/>
      <c r="Q93" s="477"/>
      <c r="R93" s="478"/>
      <c r="S93" s="476"/>
      <c r="T93" s="477"/>
      <c r="U93" s="477"/>
      <c r="V93" s="478"/>
      <c r="W93" s="476"/>
      <c r="X93" s="477"/>
      <c r="Y93" s="478"/>
      <c r="Z93" s="486"/>
      <c r="AA93" s="386"/>
    </row>
    <row r="94" spans="1:27" ht="10.199999999999999" customHeight="1">
      <c r="A94" s="475"/>
      <c r="B94" s="479"/>
      <c r="C94" s="275"/>
      <c r="D94" s="275"/>
      <c r="E94" s="275"/>
      <c r="F94" s="276"/>
      <c r="G94" s="479"/>
      <c r="H94" s="275"/>
      <c r="I94" s="275"/>
      <c r="J94" s="275"/>
      <c r="K94" s="276"/>
      <c r="L94" s="483"/>
      <c r="M94" s="484"/>
      <c r="N94" s="485"/>
      <c r="O94" s="479"/>
      <c r="P94" s="275"/>
      <c r="Q94" s="275"/>
      <c r="R94" s="276"/>
      <c r="S94" s="479"/>
      <c r="T94" s="275"/>
      <c r="U94" s="275"/>
      <c r="V94" s="276"/>
      <c r="W94" s="479"/>
      <c r="X94" s="275"/>
      <c r="Y94" s="276"/>
      <c r="Z94" s="487"/>
      <c r="AA94" s="386"/>
    </row>
    <row r="95" spans="1:27" ht="10.199999999999999" customHeight="1">
      <c r="A95" s="474">
        <v>79</v>
      </c>
      <c r="B95" s="476"/>
      <c r="C95" s="477"/>
      <c r="D95" s="477"/>
      <c r="E95" s="477"/>
      <c r="F95" s="478"/>
      <c r="G95" s="476"/>
      <c r="H95" s="477"/>
      <c r="I95" s="477"/>
      <c r="J95" s="477"/>
      <c r="K95" s="478"/>
      <c r="L95" s="480"/>
      <c r="M95" s="481"/>
      <c r="N95" s="482"/>
      <c r="O95" s="476"/>
      <c r="P95" s="477"/>
      <c r="Q95" s="477"/>
      <c r="R95" s="478"/>
      <c r="S95" s="476"/>
      <c r="T95" s="477"/>
      <c r="U95" s="477"/>
      <c r="V95" s="478"/>
      <c r="W95" s="476"/>
      <c r="X95" s="477"/>
      <c r="Y95" s="478"/>
      <c r="Z95" s="486"/>
      <c r="AA95" s="386"/>
    </row>
    <row r="96" spans="1:27" ht="10.199999999999999" customHeight="1">
      <c r="A96" s="475"/>
      <c r="B96" s="479"/>
      <c r="C96" s="275"/>
      <c r="D96" s="275"/>
      <c r="E96" s="275"/>
      <c r="F96" s="276"/>
      <c r="G96" s="479"/>
      <c r="H96" s="275"/>
      <c r="I96" s="275"/>
      <c r="J96" s="275"/>
      <c r="K96" s="276"/>
      <c r="L96" s="483"/>
      <c r="M96" s="484"/>
      <c r="N96" s="485"/>
      <c r="O96" s="479"/>
      <c r="P96" s="275"/>
      <c r="Q96" s="275"/>
      <c r="R96" s="276"/>
      <c r="S96" s="479"/>
      <c r="T96" s="275"/>
      <c r="U96" s="275"/>
      <c r="V96" s="276"/>
      <c r="W96" s="479"/>
      <c r="X96" s="275"/>
      <c r="Y96" s="276"/>
      <c r="Z96" s="487"/>
      <c r="AA96" s="386"/>
    </row>
    <row r="97" spans="1:27" ht="10.199999999999999" customHeight="1">
      <c r="A97" s="474">
        <v>80</v>
      </c>
      <c r="B97" s="476"/>
      <c r="C97" s="477"/>
      <c r="D97" s="477"/>
      <c r="E97" s="477"/>
      <c r="F97" s="478"/>
      <c r="G97" s="476"/>
      <c r="H97" s="477"/>
      <c r="I97" s="477"/>
      <c r="J97" s="477"/>
      <c r="K97" s="478"/>
      <c r="L97" s="480"/>
      <c r="M97" s="481"/>
      <c r="N97" s="482"/>
      <c r="O97" s="476"/>
      <c r="P97" s="477"/>
      <c r="Q97" s="477"/>
      <c r="R97" s="478"/>
      <c r="S97" s="476"/>
      <c r="T97" s="477"/>
      <c r="U97" s="477"/>
      <c r="V97" s="478"/>
      <c r="W97" s="476"/>
      <c r="X97" s="477"/>
      <c r="Y97" s="478"/>
      <c r="Z97" s="486"/>
      <c r="AA97" s="386"/>
    </row>
    <row r="98" spans="1:27" ht="10.199999999999999" customHeight="1">
      <c r="A98" s="475"/>
      <c r="B98" s="479"/>
      <c r="C98" s="275"/>
      <c r="D98" s="275"/>
      <c r="E98" s="275"/>
      <c r="F98" s="276"/>
      <c r="G98" s="479"/>
      <c r="H98" s="275"/>
      <c r="I98" s="275"/>
      <c r="J98" s="275"/>
      <c r="K98" s="276"/>
      <c r="L98" s="483"/>
      <c r="M98" s="484"/>
      <c r="N98" s="485"/>
      <c r="O98" s="479"/>
      <c r="P98" s="275"/>
      <c r="Q98" s="275"/>
      <c r="R98" s="276"/>
      <c r="S98" s="479"/>
      <c r="T98" s="275"/>
      <c r="U98" s="275"/>
      <c r="V98" s="276"/>
      <c r="W98" s="479"/>
      <c r="X98" s="275"/>
      <c r="Y98" s="276"/>
      <c r="Z98" s="487"/>
      <c r="AA98" s="386"/>
    </row>
    <row r="99" spans="1:27" ht="10.199999999999999" customHeight="1">
      <c r="R99" s="544" t="str">
        <f>IF(Z87&gt;0,"weitere Eingaben in Formular 4a_3 möglich","")</f>
        <v/>
      </c>
      <c r="S99" s="544"/>
      <c r="T99" s="544"/>
      <c r="U99" s="544"/>
      <c r="V99" s="544"/>
      <c r="W99" s="544"/>
      <c r="X99" s="544"/>
      <c r="Y99" s="544"/>
      <c r="Z99" s="544"/>
      <c r="AA99" s="386"/>
    </row>
    <row r="100" spans="1:27" ht="10.199999999999999" customHeight="1">
      <c r="R100" s="545"/>
      <c r="S100" s="545"/>
      <c r="T100" s="545"/>
      <c r="U100" s="545"/>
      <c r="V100" s="545"/>
      <c r="W100" s="545"/>
      <c r="X100" s="545"/>
      <c r="Y100" s="545"/>
      <c r="Z100" s="545"/>
      <c r="AA100" s="386"/>
    </row>
    <row r="101" spans="1:27" ht="10.199999999999999" customHeight="1">
      <c r="B101" s="524" t="s">
        <v>462</v>
      </c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N101" s="555">
        <f>COUNTA(Z19:Z97)+('Formular 4a_1'!N100)</f>
        <v>0</v>
      </c>
      <c r="O101" s="556"/>
      <c r="AA101" s="386"/>
    </row>
    <row r="102" spans="1:27" ht="10.199999999999999" customHeight="1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N102" s="557"/>
      <c r="O102" s="558"/>
      <c r="AA102" s="386"/>
    </row>
    <row r="103" spans="1:27" ht="10.199999999999999" customHeight="1">
      <c r="AA103" s="386"/>
    </row>
    <row r="104" spans="1:27" ht="10.199999999999999" customHeight="1">
      <c r="B104" s="306" t="s">
        <v>463</v>
      </c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N104" s="555">
        <f>COUNTIF(Z19:Z97,"w")+('Formular 4a_1'!N103)</f>
        <v>0</v>
      </c>
      <c r="O104" s="556"/>
      <c r="Q104" s="559" t="str">
        <f>IF(N104&lt;1,"",N104/N101)</f>
        <v/>
      </c>
      <c r="R104" s="560"/>
      <c r="AA104" s="386"/>
    </row>
    <row r="105" spans="1:27" ht="10.199999999999999" customHeight="1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N105" s="557"/>
      <c r="O105" s="558"/>
      <c r="Q105" s="561"/>
      <c r="R105" s="562"/>
      <c r="AA105" s="386"/>
    </row>
    <row r="106" spans="1:27" ht="10.199999999999999" customHeight="1">
      <c r="AA106" s="386"/>
    </row>
    <row r="107" spans="1:27" ht="10.199999999999999" customHeight="1">
      <c r="B107" s="306" t="s">
        <v>464</v>
      </c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N107" s="555">
        <f>COUNTIF(Z19:Z97,"m")+('Formular 4a_1'!N106)</f>
        <v>0</v>
      </c>
      <c r="O107" s="556"/>
      <c r="Q107" s="559" t="str">
        <f>IF(N107&lt;1,"",N107/N101)</f>
        <v/>
      </c>
      <c r="R107" s="560"/>
      <c r="AA107" s="386"/>
    </row>
    <row r="108" spans="1:27" ht="10.199999999999999" customHeight="1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N108" s="557"/>
      <c r="O108" s="558"/>
      <c r="Q108" s="561"/>
      <c r="R108" s="562"/>
      <c r="AA108" s="386"/>
    </row>
    <row r="109" spans="1:27" ht="10.199999999999999" customHeight="1">
      <c r="AA109" s="386"/>
    </row>
    <row r="110" spans="1:27" ht="10.199999999999999" customHeight="1">
      <c r="AA110" s="386"/>
    </row>
    <row r="111" spans="1:27" ht="10.199999999999999" customHeight="1">
      <c r="AA111" s="386"/>
    </row>
    <row r="112" spans="1:27" ht="10.199999999999999" customHeight="1">
      <c r="AA112" s="386"/>
    </row>
    <row r="113" spans="2:27" ht="10.199999999999999" customHeight="1">
      <c r="B113" s="240"/>
      <c r="C113" s="240"/>
      <c r="D113" s="240"/>
      <c r="E113" s="240"/>
      <c r="F113" s="240"/>
      <c r="G113" s="240"/>
      <c r="J113" s="240"/>
      <c r="K113" s="240"/>
      <c r="L113" s="240"/>
      <c r="M113" s="240"/>
      <c r="N113" s="240"/>
      <c r="O113" s="240"/>
      <c r="R113" s="240"/>
      <c r="S113" s="240"/>
      <c r="T113" s="240"/>
      <c r="U113" s="240"/>
      <c r="V113" s="240"/>
      <c r="W113" s="240"/>
      <c r="AA113" s="386"/>
    </row>
    <row r="114" spans="2:27" ht="10.199999999999999" customHeight="1">
      <c r="B114" s="398"/>
      <c r="C114" s="398"/>
      <c r="D114" s="398"/>
      <c r="E114" s="398"/>
      <c r="F114" s="398"/>
      <c r="G114" s="398"/>
      <c r="J114" s="398"/>
      <c r="K114" s="398"/>
      <c r="L114" s="398"/>
      <c r="M114" s="398"/>
      <c r="N114" s="398"/>
      <c r="O114" s="398"/>
      <c r="R114" s="398"/>
      <c r="S114" s="398"/>
      <c r="T114" s="398"/>
      <c r="U114" s="398"/>
      <c r="V114" s="398"/>
      <c r="W114" s="398"/>
      <c r="AA114" s="386"/>
    </row>
    <row r="115" spans="2:27" ht="10.199999999999999" customHeight="1">
      <c r="AA115" s="386"/>
    </row>
    <row r="116" spans="2:27" ht="12.6" customHeight="1">
      <c r="B116" s="291" t="s">
        <v>0</v>
      </c>
      <c r="C116" s="291"/>
      <c r="D116" s="291"/>
      <c r="E116" s="291"/>
      <c r="F116" s="291"/>
      <c r="G116" s="291"/>
      <c r="H116" s="63"/>
      <c r="I116" s="63"/>
      <c r="J116" s="291" t="s">
        <v>370</v>
      </c>
      <c r="K116" s="291"/>
      <c r="L116" s="291"/>
      <c r="M116" s="291"/>
      <c r="N116" s="291"/>
      <c r="O116" s="291"/>
      <c r="P116" s="63"/>
      <c r="Q116" s="63"/>
      <c r="R116" s="291" t="s">
        <v>370</v>
      </c>
      <c r="S116" s="291"/>
      <c r="T116" s="291"/>
      <c r="U116" s="291"/>
      <c r="V116" s="291"/>
      <c r="W116" s="291"/>
      <c r="AA116" s="386"/>
    </row>
    <row r="117" spans="2:27" ht="10.199999999999999" customHeight="1">
      <c r="AA117" s="386"/>
    </row>
    <row r="118" spans="2:27" ht="10.199999999999999" customHeight="1">
      <c r="B118" s="533" t="s">
        <v>430</v>
      </c>
      <c r="C118" s="533"/>
      <c r="D118" s="533"/>
      <c r="E118" s="533"/>
      <c r="F118" s="596" t="str">
        <f>IF(Dienststellendaten!G54&lt;1,"",Dienststellendaten!G54)</f>
        <v/>
      </c>
      <c r="G118" s="287"/>
      <c r="H118" s="287"/>
      <c r="J118" s="533" t="s">
        <v>2</v>
      </c>
      <c r="K118" s="318"/>
      <c r="L118" s="318"/>
      <c r="M118" s="539"/>
      <c r="N118" s="540"/>
      <c r="O118" s="540"/>
      <c r="P118" s="540"/>
      <c r="R118" s="533" t="s">
        <v>33</v>
      </c>
      <c r="S118" s="533"/>
      <c r="T118" s="533"/>
      <c r="U118" s="533"/>
      <c r="V118" s="534" t="str">
        <f>IF(Dienststellendaten!W41&lt;1,"",Dienststellendaten!W41)</f>
        <v/>
      </c>
      <c r="W118" s="535"/>
      <c r="X118" s="535"/>
      <c r="Y118" s="536"/>
      <c r="AA118" s="386"/>
    </row>
    <row r="119" spans="2:27" ht="10.199999999999999" customHeight="1">
      <c r="B119" s="533"/>
      <c r="C119" s="533"/>
      <c r="D119" s="533"/>
      <c r="E119" s="533"/>
      <c r="F119" s="614"/>
      <c r="G119" s="614"/>
      <c r="H119" s="614"/>
      <c r="J119" s="318"/>
      <c r="K119" s="318"/>
      <c r="L119" s="318"/>
      <c r="M119" s="541"/>
      <c r="N119" s="541"/>
      <c r="O119" s="541"/>
      <c r="P119" s="541"/>
      <c r="R119" s="533"/>
      <c r="S119" s="533"/>
      <c r="T119" s="533"/>
      <c r="U119" s="533"/>
      <c r="V119" s="537"/>
      <c r="W119" s="537"/>
      <c r="X119" s="537"/>
      <c r="Y119" s="538"/>
      <c r="AA119" s="386"/>
    </row>
    <row r="120" spans="2:27" ht="10.199999999999999" customHeight="1">
      <c r="B120" s="417" t="s">
        <v>7</v>
      </c>
      <c r="C120" s="417"/>
      <c r="D120" s="417"/>
      <c r="E120" s="417"/>
      <c r="F120" s="417"/>
      <c r="G120" s="417"/>
      <c r="H120" s="417"/>
      <c r="I120" s="417"/>
      <c r="J120" s="417"/>
      <c r="K120" s="417"/>
      <c r="AA120" s="386"/>
    </row>
    <row r="121" spans="2:27" ht="10.199999999999999" customHeight="1"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AA121" s="386"/>
    </row>
    <row r="122" spans="2:27" ht="10.199999999999999" customHeight="1">
      <c r="B122" s="417" t="s">
        <v>8</v>
      </c>
      <c r="C122" s="417"/>
      <c r="D122" s="417"/>
      <c r="E122" s="417"/>
      <c r="F122" s="417"/>
      <c r="G122" s="417"/>
      <c r="H122" s="417"/>
      <c r="I122" s="417"/>
      <c r="J122" s="417"/>
      <c r="K122" s="417"/>
      <c r="L122" s="240"/>
      <c r="M122" s="240"/>
      <c r="N122" s="240"/>
      <c r="AA122" s="386"/>
    </row>
    <row r="123" spans="2:27" ht="10.199999999999999" customHeight="1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AA123" s="386"/>
    </row>
    <row r="124" spans="2:27" ht="10.199999999999999" customHeight="1">
      <c r="AA124" s="386"/>
    </row>
    <row r="125" spans="2:27" ht="10.199999999999999" customHeight="1">
      <c r="AA125" s="386"/>
    </row>
    <row r="126" spans="2:27" ht="10.199999999999999" customHeight="1">
      <c r="AA126" s="386"/>
    </row>
    <row r="127" spans="2:27" ht="10.199999999999999" customHeight="1">
      <c r="AA127" s="386"/>
    </row>
    <row r="128" spans="2:27" ht="10.199999999999999" customHeight="1">
      <c r="AA128" s="386"/>
    </row>
    <row r="129" spans="27:27" ht="10.199999999999999" customHeight="1">
      <c r="AA129" s="386"/>
    </row>
    <row r="130" spans="27:27" ht="10.199999999999999" customHeight="1"/>
    <row r="131" spans="27:27" ht="10.199999999999999" customHeight="1"/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  <row r="143" spans="27:27" ht="10.199999999999999" customHeight="1"/>
    <row r="144" spans="27:27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</sheetData>
  <sheetProtection algorithmName="SHA-512" hashValue="kmT2CrbZnc49C/rmP8+aE7tCqXKEvB0jyrb+oK5ShuVqyuzTyv+5Gmr1FI81fDQuYrMsjS53MEnlfRCovYyXEA==" saltValue="U+mrcY5xf6YOliRAJDwTKQ==" spinCount="100000" sheet="1" selectLockedCells="1"/>
  <mergeCells count="365">
    <mergeCell ref="A91:A92"/>
    <mergeCell ref="B91:F92"/>
    <mergeCell ref="G91:K92"/>
    <mergeCell ref="L91:N92"/>
    <mergeCell ref="O91:R92"/>
    <mergeCell ref="S91:V92"/>
    <mergeCell ref="W91:Y92"/>
    <mergeCell ref="Z91:Z92"/>
    <mergeCell ref="G85:K86"/>
    <mergeCell ref="L85:N86"/>
    <mergeCell ref="O85:R86"/>
    <mergeCell ref="A89:A90"/>
    <mergeCell ref="B89:F90"/>
    <mergeCell ref="G89:K90"/>
    <mergeCell ref="L89:N90"/>
    <mergeCell ref="O89:R90"/>
    <mergeCell ref="S89:V90"/>
    <mergeCell ref="W89:Y90"/>
    <mergeCell ref="Z89:Z90"/>
    <mergeCell ref="A87:A88"/>
    <mergeCell ref="B87:F88"/>
    <mergeCell ref="O67:R68"/>
    <mergeCell ref="L63:N64"/>
    <mergeCell ref="O63:R64"/>
    <mergeCell ref="S63:V64"/>
    <mergeCell ref="S65:V66"/>
    <mergeCell ref="S67:V68"/>
    <mergeCell ref="Z97:Z98"/>
    <mergeCell ref="A93:A94"/>
    <mergeCell ref="B93:F94"/>
    <mergeCell ref="G93:K94"/>
    <mergeCell ref="L93:N94"/>
    <mergeCell ref="O93:R94"/>
    <mergeCell ref="S93:V94"/>
    <mergeCell ref="W93:Y94"/>
    <mergeCell ref="Z93:Z94"/>
    <mergeCell ref="A95:A96"/>
    <mergeCell ref="B95:F96"/>
    <mergeCell ref="G95:K96"/>
    <mergeCell ref="L95:N96"/>
    <mergeCell ref="O95:R96"/>
    <mergeCell ref="S95:V96"/>
    <mergeCell ref="W95:Y96"/>
    <mergeCell ref="Z95:Z96"/>
    <mergeCell ref="W67:Y68"/>
    <mergeCell ref="A97:A98"/>
    <mergeCell ref="B97:F98"/>
    <mergeCell ref="G97:K98"/>
    <mergeCell ref="L97:N98"/>
    <mergeCell ref="O97:R98"/>
    <mergeCell ref="S97:V98"/>
    <mergeCell ref="A37:A38"/>
    <mergeCell ref="A39:A40"/>
    <mergeCell ref="A41:A42"/>
    <mergeCell ref="A83:A84"/>
    <mergeCell ref="B83:F84"/>
    <mergeCell ref="G83:K84"/>
    <mergeCell ref="L83:N84"/>
    <mergeCell ref="O83:R84"/>
    <mergeCell ref="S83:V84"/>
    <mergeCell ref="A65:A66"/>
    <mergeCell ref="B65:F66"/>
    <mergeCell ref="G65:K66"/>
    <mergeCell ref="L65:N66"/>
    <mergeCell ref="O65:R66"/>
    <mergeCell ref="A67:A68"/>
    <mergeCell ref="B67:F68"/>
    <mergeCell ref="G67:K68"/>
    <mergeCell ref="L67:N68"/>
    <mergeCell ref="A79:A80"/>
    <mergeCell ref="B79:F80"/>
    <mergeCell ref="G79:K80"/>
    <mergeCell ref="L79:N80"/>
    <mergeCell ref="O79:R80"/>
    <mergeCell ref="S79:V80"/>
    <mergeCell ref="W79:Y80"/>
    <mergeCell ref="Z79:Z80"/>
    <mergeCell ref="A81:A82"/>
    <mergeCell ref="B81:F82"/>
    <mergeCell ref="G81:K82"/>
    <mergeCell ref="L81:N82"/>
    <mergeCell ref="O81:R82"/>
    <mergeCell ref="S81:V82"/>
    <mergeCell ref="W81:Y82"/>
    <mergeCell ref="Z81:Z82"/>
    <mergeCell ref="N104:O105"/>
    <mergeCell ref="Q104:R105"/>
    <mergeCell ref="R99:Z100"/>
    <mergeCell ref="O87:R88"/>
    <mergeCell ref="S87:V88"/>
    <mergeCell ref="W87:Y88"/>
    <mergeCell ref="Z87:Z88"/>
    <mergeCell ref="B122:N123"/>
    <mergeCell ref="S85:V86"/>
    <mergeCell ref="W85:Y86"/>
    <mergeCell ref="Z85:Z86"/>
    <mergeCell ref="J118:L119"/>
    <mergeCell ref="M118:P119"/>
    <mergeCell ref="W83:Y84"/>
    <mergeCell ref="Z83:Z84"/>
    <mergeCell ref="A85:A86"/>
    <mergeCell ref="B85:F86"/>
    <mergeCell ref="W97:Y98"/>
    <mergeCell ref="B118:E119"/>
    <mergeCell ref="F118:H119"/>
    <mergeCell ref="B120:K121"/>
    <mergeCell ref="B107:L108"/>
    <mergeCell ref="N107:O108"/>
    <mergeCell ref="Q107:R108"/>
    <mergeCell ref="B113:G114"/>
    <mergeCell ref="J113:O114"/>
    <mergeCell ref="R113:W114"/>
    <mergeCell ref="R118:U119"/>
    <mergeCell ref="V118:Y119"/>
    <mergeCell ref="G87:K88"/>
    <mergeCell ref="L87:N88"/>
    <mergeCell ref="B116:G116"/>
    <mergeCell ref="J116:O116"/>
    <mergeCell ref="R116:W116"/>
    <mergeCell ref="B101:L102"/>
    <mergeCell ref="N101:O102"/>
    <mergeCell ref="B104:L105"/>
    <mergeCell ref="W63:Y64"/>
    <mergeCell ref="Z63:Z64"/>
    <mergeCell ref="A61:A62"/>
    <mergeCell ref="B61:F62"/>
    <mergeCell ref="G61:K62"/>
    <mergeCell ref="L61:N62"/>
    <mergeCell ref="O61:R62"/>
    <mergeCell ref="S61:V62"/>
    <mergeCell ref="L69:N70"/>
    <mergeCell ref="O69:R70"/>
    <mergeCell ref="S69:V70"/>
    <mergeCell ref="W69:Y70"/>
    <mergeCell ref="Z69:Z70"/>
    <mergeCell ref="A63:A64"/>
    <mergeCell ref="B63:F64"/>
    <mergeCell ref="G63:K64"/>
    <mergeCell ref="Z67:Z68"/>
    <mergeCell ref="A69:A70"/>
    <mergeCell ref="B69:F70"/>
    <mergeCell ref="G69:K70"/>
    <mergeCell ref="W61:Y62"/>
    <mergeCell ref="Z61:Z62"/>
    <mergeCell ref="W65:Y66"/>
    <mergeCell ref="Z65:Z66"/>
    <mergeCell ref="W57:Y58"/>
    <mergeCell ref="Z57:Z58"/>
    <mergeCell ref="A59:A60"/>
    <mergeCell ref="B59:F60"/>
    <mergeCell ref="G59:K60"/>
    <mergeCell ref="L59:N60"/>
    <mergeCell ref="O59:R60"/>
    <mergeCell ref="S59:V60"/>
    <mergeCell ref="W59:Y60"/>
    <mergeCell ref="Z59:Z60"/>
    <mergeCell ref="A57:A58"/>
    <mergeCell ref="B57:F58"/>
    <mergeCell ref="G57:K58"/>
    <mergeCell ref="L57:N58"/>
    <mergeCell ref="O57:R58"/>
    <mergeCell ref="S57:V58"/>
    <mergeCell ref="W53:Y54"/>
    <mergeCell ref="Z53:Z54"/>
    <mergeCell ref="A55:A56"/>
    <mergeCell ref="B55:F56"/>
    <mergeCell ref="G55:K56"/>
    <mergeCell ref="L55:N56"/>
    <mergeCell ref="O55:R56"/>
    <mergeCell ref="S55:V56"/>
    <mergeCell ref="W55:Y56"/>
    <mergeCell ref="Z55:Z56"/>
    <mergeCell ref="A53:A54"/>
    <mergeCell ref="B53:F54"/>
    <mergeCell ref="G53:K54"/>
    <mergeCell ref="L53:N54"/>
    <mergeCell ref="O53:R54"/>
    <mergeCell ref="S53:V54"/>
    <mergeCell ref="W49:Y50"/>
    <mergeCell ref="Z49:Z50"/>
    <mergeCell ref="A51:A52"/>
    <mergeCell ref="B51:F52"/>
    <mergeCell ref="G51:K52"/>
    <mergeCell ref="L51:N52"/>
    <mergeCell ref="O51:R52"/>
    <mergeCell ref="S51:V52"/>
    <mergeCell ref="W51:Y52"/>
    <mergeCell ref="Z51:Z52"/>
    <mergeCell ref="A49:A50"/>
    <mergeCell ref="B49:F50"/>
    <mergeCell ref="G49:K50"/>
    <mergeCell ref="L49:N50"/>
    <mergeCell ref="O49:R50"/>
    <mergeCell ref="S49:V50"/>
    <mergeCell ref="W45:Y46"/>
    <mergeCell ref="Z45:Z46"/>
    <mergeCell ref="A47:A48"/>
    <mergeCell ref="B47:F48"/>
    <mergeCell ref="G47:K48"/>
    <mergeCell ref="L47:N48"/>
    <mergeCell ref="O47:R48"/>
    <mergeCell ref="S47:V48"/>
    <mergeCell ref="W47:Y48"/>
    <mergeCell ref="Z47:Z48"/>
    <mergeCell ref="A45:A46"/>
    <mergeCell ref="B45:F46"/>
    <mergeCell ref="G45:K46"/>
    <mergeCell ref="L45:N46"/>
    <mergeCell ref="O45:R46"/>
    <mergeCell ref="S45:V46"/>
    <mergeCell ref="W41:Y42"/>
    <mergeCell ref="Z41:Z42"/>
    <mergeCell ref="A43:A44"/>
    <mergeCell ref="B43:F44"/>
    <mergeCell ref="G43:K44"/>
    <mergeCell ref="L43:N44"/>
    <mergeCell ref="O43:R44"/>
    <mergeCell ref="S43:V44"/>
    <mergeCell ref="W43:Y44"/>
    <mergeCell ref="Z43:Z44"/>
    <mergeCell ref="B41:F42"/>
    <mergeCell ref="G41:K42"/>
    <mergeCell ref="L41:N42"/>
    <mergeCell ref="O41:R42"/>
    <mergeCell ref="S41:V42"/>
    <mergeCell ref="W37:Y38"/>
    <mergeCell ref="Z37:Z38"/>
    <mergeCell ref="B39:F40"/>
    <mergeCell ref="G39:K40"/>
    <mergeCell ref="L39:N40"/>
    <mergeCell ref="O39:R40"/>
    <mergeCell ref="S39:V40"/>
    <mergeCell ref="W39:Y40"/>
    <mergeCell ref="Z39:Z40"/>
    <mergeCell ref="B37:F38"/>
    <mergeCell ref="G37:K38"/>
    <mergeCell ref="L37:N38"/>
    <mergeCell ref="O37:R38"/>
    <mergeCell ref="S37:V38"/>
    <mergeCell ref="W33:Y34"/>
    <mergeCell ref="Z33:Z34"/>
    <mergeCell ref="B35:F36"/>
    <mergeCell ref="G35:K36"/>
    <mergeCell ref="L35:N36"/>
    <mergeCell ref="O35:R36"/>
    <mergeCell ref="S35:V36"/>
    <mergeCell ref="W35:Y36"/>
    <mergeCell ref="Z35:Z36"/>
    <mergeCell ref="B33:F34"/>
    <mergeCell ref="G33:K34"/>
    <mergeCell ref="L33:N34"/>
    <mergeCell ref="O33:R34"/>
    <mergeCell ref="S33:V34"/>
    <mergeCell ref="W29:Y30"/>
    <mergeCell ref="Z29:Z30"/>
    <mergeCell ref="B31:F32"/>
    <mergeCell ref="G31:K32"/>
    <mergeCell ref="L31:N32"/>
    <mergeCell ref="O31:R32"/>
    <mergeCell ref="S31:V32"/>
    <mergeCell ref="W31:Y32"/>
    <mergeCell ref="Z31:Z32"/>
    <mergeCell ref="B29:F30"/>
    <mergeCell ref="G29:K30"/>
    <mergeCell ref="L29:N30"/>
    <mergeCell ref="O29:R30"/>
    <mergeCell ref="S29:V30"/>
    <mergeCell ref="W25:Y26"/>
    <mergeCell ref="Z25:Z26"/>
    <mergeCell ref="B27:F28"/>
    <mergeCell ref="G27:K28"/>
    <mergeCell ref="L27:N28"/>
    <mergeCell ref="O27:R28"/>
    <mergeCell ref="S27:V28"/>
    <mergeCell ref="W27:Y28"/>
    <mergeCell ref="Z27:Z28"/>
    <mergeCell ref="B25:F26"/>
    <mergeCell ref="G25:K26"/>
    <mergeCell ref="L25:N26"/>
    <mergeCell ref="O25:R26"/>
    <mergeCell ref="S25:V26"/>
    <mergeCell ref="W21:Y22"/>
    <mergeCell ref="Z21:Z22"/>
    <mergeCell ref="B23:F24"/>
    <mergeCell ref="G23:K24"/>
    <mergeCell ref="L23:N24"/>
    <mergeCell ref="O23:R24"/>
    <mergeCell ref="S23:V24"/>
    <mergeCell ref="W23:Y24"/>
    <mergeCell ref="Z23:Z24"/>
    <mergeCell ref="B21:F22"/>
    <mergeCell ref="G21:K22"/>
    <mergeCell ref="L21:N22"/>
    <mergeCell ref="O21:R22"/>
    <mergeCell ref="S21:V22"/>
    <mergeCell ref="A15:A17"/>
    <mergeCell ref="B15:F17"/>
    <mergeCell ref="G15:K17"/>
    <mergeCell ref="L15:N17"/>
    <mergeCell ref="O15:R17"/>
    <mergeCell ref="S15:V17"/>
    <mergeCell ref="W15:Y17"/>
    <mergeCell ref="Z15:Z17"/>
    <mergeCell ref="B19:F20"/>
    <mergeCell ref="G19:K20"/>
    <mergeCell ref="L19:N20"/>
    <mergeCell ref="O19:R20"/>
    <mergeCell ref="S19:V20"/>
    <mergeCell ref="W19:Y20"/>
    <mergeCell ref="Z19:Z20"/>
    <mergeCell ref="A19:A20"/>
    <mergeCell ref="B4:D4"/>
    <mergeCell ref="B9:Z10"/>
    <mergeCell ref="B11:Z12"/>
    <mergeCell ref="B2:C3"/>
    <mergeCell ref="E2:G3"/>
    <mergeCell ref="I2:S3"/>
    <mergeCell ref="V2:Y3"/>
    <mergeCell ref="E4:G4"/>
    <mergeCell ref="I4:S4"/>
    <mergeCell ref="V4:Y5"/>
    <mergeCell ref="B7:T8"/>
    <mergeCell ref="V6:Y6"/>
    <mergeCell ref="V7:Z8"/>
    <mergeCell ref="AA1:AA129"/>
    <mergeCell ref="A21:A22"/>
    <mergeCell ref="A23:A24"/>
    <mergeCell ref="A25:A26"/>
    <mergeCell ref="A27:A28"/>
    <mergeCell ref="A29:A30"/>
    <mergeCell ref="A31:A32"/>
    <mergeCell ref="A33:A34"/>
    <mergeCell ref="A35:A36"/>
    <mergeCell ref="A77:A78"/>
    <mergeCell ref="B77:F78"/>
    <mergeCell ref="G77:K78"/>
    <mergeCell ref="L77:N78"/>
    <mergeCell ref="O77:R78"/>
    <mergeCell ref="S77:V78"/>
    <mergeCell ref="W77:Y78"/>
    <mergeCell ref="A71:A72"/>
    <mergeCell ref="B71:F72"/>
    <mergeCell ref="G71:K72"/>
    <mergeCell ref="L71:N72"/>
    <mergeCell ref="O71:R72"/>
    <mergeCell ref="S71:V72"/>
    <mergeCell ref="W71:Y72"/>
    <mergeCell ref="Z71:Z72"/>
    <mergeCell ref="Z77:Z78"/>
    <mergeCell ref="A73:A74"/>
    <mergeCell ref="B73:F74"/>
    <mergeCell ref="G73:K74"/>
    <mergeCell ref="L73:N74"/>
    <mergeCell ref="O73:R74"/>
    <mergeCell ref="S73:V74"/>
    <mergeCell ref="W73:Y74"/>
    <mergeCell ref="A75:A76"/>
    <mergeCell ref="B75:F76"/>
    <mergeCell ref="G75:K76"/>
    <mergeCell ref="L75:N76"/>
    <mergeCell ref="O75:R76"/>
    <mergeCell ref="S75:V76"/>
    <mergeCell ref="W75:Y76"/>
    <mergeCell ref="Z75:Z76"/>
    <mergeCell ref="Z73:Z74"/>
  </mergeCells>
  <dataValidations count="1">
    <dataValidation type="list" allowBlank="1" showInputMessage="1" showErrorMessage="1" sqref="Z19:Z98" xr:uid="{30CCD391-BA1C-46BB-8CBF-2A64ED04498D}">
      <formula1>"m,w"</formula1>
    </dataValidation>
  </dataValidations>
  <pageMargins left="0.7" right="0.7" top="0.78740157499999996" bottom="0.78740157499999996" header="0.3" footer="0.3"/>
  <pageSetup paperSize="9" scale="59" orientation="portrait" r:id="rId1"/>
  <ignoredErrors>
    <ignoredError sqref="V11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9">
    <tabColor theme="3" tint="0.39997558519241921"/>
  </sheetPr>
  <dimension ref="A1:AC152"/>
  <sheetViews>
    <sheetView showGridLines="0" zoomScaleNormal="100" workbookViewId="0">
      <selection activeCell="B19" sqref="B19:F20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402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613" t="s">
        <v>395</v>
      </c>
      <c r="W4" s="615"/>
      <c r="X4" s="615"/>
      <c r="Y4" s="615"/>
      <c r="AA4" s="386"/>
    </row>
    <row r="5" spans="1:27" ht="10.199999999999999" customHeight="1">
      <c r="V5" s="615"/>
      <c r="W5" s="615"/>
      <c r="X5" s="615"/>
      <c r="Y5" s="615"/>
      <c r="AA5" s="386"/>
    </row>
    <row r="6" spans="1:27" ht="16.5" customHeight="1">
      <c r="V6" s="542" t="s">
        <v>428</v>
      </c>
      <c r="W6" s="543"/>
      <c r="X6" s="543"/>
      <c r="Y6" s="543"/>
      <c r="AA6" s="386"/>
    </row>
    <row r="7" spans="1:27" ht="10.199999999999999" customHeight="1">
      <c r="B7" s="565" t="s">
        <v>404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183"/>
      <c r="V7" s="569" t="s">
        <v>344</v>
      </c>
      <c r="W7" s="569"/>
      <c r="X7" s="569"/>
      <c r="Y7" s="569"/>
      <c r="Z7" s="397"/>
      <c r="AA7" s="386"/>
    </row>
    <row r="8" spans="1:27" ht="10.199999999999999" customHeight="1"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183"/>
      <c r="V8" s="569"/>
      <c r="W8" s="569"/>
      <c r="X8" s="569"/>
      <c r="Y8" s="569"/>
      <c r="Z8" s="397"/>
      <c r="AA8" s="386"/>
    </row>
    <row r="9" spans="1:27" ht="10.199999999999999" customHeight="1">
      <c r="B9" s="368" t="s">
        <v>349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86"/>
    </row>
    <row r="10" spans="1:27" ht="10.199999999999999" customHeight="1"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86"/>
    </row>
    <row r="11" spans="1:27" ht="10.199999999999999" customHeight="1">
      <c r="B11" s="371" t="s">
        <v>435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386"/>
    </row>
    <row r="12" spans="1:27" ht="10.199999999999999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493" t="s">
        <v>21</v>
      </c>
      <c r="B15" s="496" t="s">
        <v>28</v>
      </c>
      <c r="C15" s="497"/>
      <c r="D15" s="497"/>
      <c r="E15" s="497"/>
      <c r="F15" s="498"/>
      <c r="G15" s="496" t="s">
        <v>29</v>
      </c>
      <c r="H15" s="497"/>
      <c r="I15" s="497"/>
      <c r="J15" s="497"/>
      <c r="K15" s="498"/>
      <c r="L15" s="505" t="s">
        <v>27</v>
      </c>
      <c r="M15" s="506"/>
      <c r="N15" s="507"/>
      <c r="O15" s="505" t="s">
        <v>26</v>
      </c>
      <c r="P15" s="506"/>
      <c r="Q15" s="506"/>
      <c r="R15" s="507"/>
      <c r="S15" s="514" t="s">
        <v>22</v>
      </c>
      <c r="T15" s="375"/>
      <c r="U15" s="375"/>
      <c r="V15" s="376"/>
      <c r="W15" s="505" t="s">
        <v>25</v>
      </c>
      <c r="X15" s="506"/>
      <c r="Y15" s="507"/>
      <c r="Z15" s="493" t="s">
        <v>23</v>
      </c>
      <c r="AA15" s="386"/>
    </row>
    <row r="16" spans="1:27" ht="10.199999999999999" customHeight="1">
      <c r="A16" s="494"/>
      <c r="B16" s="499"/>
      <c r="C16" s="500"/>
      <c r="D16" s="500"/>
      <c r="E16" s="500"/>
      <c r="F16" s="501"/>
      <c r="G16" s="499"/>
      <c r="H16" s="500"/>
      <c r="I16" s="500"/>
      <c r="J16" s="500"/>
      <c r="K16" s="501"/>
      <c r="L16" s="508"/>
      <c r="M16" s="509"/>
      <c r="N16" s="510"/>
      <c r="O16" s="508"/>
      <c r="P16" s="509"/>
      <c r="Q16" s="509"/>
      <c r="R16" s="510"/>
      <c r="S16" s="515"/>
      <c r="T16" s="338"/>
      <c r="U16" s="338"/>
      <c r="V16" s="516"/>
      <c r="W16" s="508"/>
      <c r="X16" s="509"/>
      <c r="Y16" s="510"/>
      <c r="Z16" s="494"/>
      <c r="AA16" s="386"/>
    </row>
    <row r="17" spans="1:29" ht="10.199999999999999" customHeight="1">
      <c r="A17" s="495"/>
      <c r="B17" s="502"/>
      <c r="C17" s="503"/>
      <c r="D17" s="503"/>
      <c r="E17" s="503"/>
      <c r="F17" s="504"/>
      <c r="G17" s="502"/>
      <c r="H17" s="503"/>
      <c r="I17" s="503"/>
      <c r="J17" s="503"/>
      <c r="K17" s="504"/>
      <c r="L17" s="511"/>
      <c r="M17" s="512"/>
      <c r="N17" s="513"/>
      <c r="O17" s="511"/>
      <c r="P17" s="512"/>
      <c r="Q17" s="512"/>
      <c r="R17" s="513"/>
      <c r="S17" s="377"/>
      <c r="T17" s="378"/>
      <c r="U17" s="378"/>
      <c r="V17" s="379"/>
      <c r="W17" s="511"/>
      <c r="X17" s="512"/>
      <c r="Y17" s="513"/>
      <c r="Z17" s="563"/>
      <c r="AA17" s="386"/>
    </row>
    <row r="18" spans="1:29" ht="0.45" customHeight="1">
      <c r="A18" s="224"/>
      <c r="B18" s="216"/>
      <c r="C18" s="217"/>
      <c r="D18" s="217"/>
      <c r="E18" s="217"/>
      <c r="F18" s="218"/>
      <c r="G18" s="216"/>
      <c r="H18" s="217"/>
      <c r="I18" s="217"/>
      <c r="J18" s="217"/>
      <c r="K18" s="218"/>
      <c r="L18" s="219"/>
      <c r="M18" s="220"/>
      <c r="N18" s="221"/>
      <c r="O18" s="219"/>
      <c r="P18" s="220"/>
      <c r="Q18" s="220"/>
      <c r="R18" s="221"/>
      <c r="S18" s="75"/>
      <c r="T18" s="14"/>
      <c r="U18" s="14"/>
      <c r="V18" s="222"/>
      <c r="W18" s="219"/>
      <c r="X18" s="220"/>
      <c r="Y18" s="221"/>
      <c r="Z18" s="215"/>
      <c r="AA18" s="386"/>
    </row>
    <row r="19" spans="1:29" ht="10.199999999999999" customHeight="1">
      <c r="A19" s="474">
        <v>81</v>
      </c>
      <c r="B19" s="476"/>
      <c r="C19" s="477"/>
      <c r="D19" s="477"/>
      <c r="E19" s="477"/>
      <c r="F19" s="478"/>
      <c r="G19" s="476"/>
      <c r="H19" s="477"/>
      <c r="I19" s="477"/>
      <c r="J19" s="477"/>
      <c r="K19" s="478"/>
      <c r="L19" s="480"/>
      <c r="M19" s="481"/>
      <c r="N19" s="482"/>
      <c r="O19" s="476"/>
      <c r="P19" s="477"/>
      <c r="Q19" s="477"/>
      <c r="R19" s="478"/>
      <c r="S19" s="476"/>
      <c r="T19" s="477"/>
      <c r="U19" s="477"/>
      <c r="V19" s="478"/>
      <c r="W19" s="476"/>
      <c r="X19" s="477"/>
      <c r="Y19" s="478"/>
      <c r="Z19" s="486"/>
      <c r="AA19" s="386"/>
    </row>
    <row r="20" spans="1:29" ht="10.199999999999999" customHeight="1">
      <c r="A20" s="519"/>
      <c r="B20" s="479"/>
      <c r="C20" s="275"/>
      <c r="D20" s="275"/>
      <c r="E20" s="275"/>
      <c r="F20" s="276"/>
      <c r="G20" s="479"/>
      <c r="H20" s="275"/>
      <c r="I20" s="275"/>
      <c r="J20" s="275"/>
      <c r="K20" s="276"/>
      <c r="L20" s="483"/>
      <c r="M20" s="484"/>
      <c r="N20" s="485"/>
      <c r="O20" s="479"/>
      <c r="P20" s="275"/>
      <c r="Q20" s="275"/>
      <c r="R20" s="276"/>
      <c r="S20" s="479"/>
      <c r="T20" s="275"/>
      <c r="U20" s="275"/>
      <c r="V20" s="276"/>
      <c r="W20" s="479"/>
      <c r="X20" s="275"/>
      <c r="Y20" s="276"/>
      <c r="Z20" s="487"/>
      <c r="AA20" s="386"/>
    </row>
    <row r="21" spans="1:29" ht="10.199999999999999" customHeight="1">
      <c r="A21" s="474">
        <v>82</v>
      </c>
      <c r="B21" s="476"/>
      <c r="C21" s="477"/>
      <c r="D21" s="477"/>
      <c r="E21" s="477"/>
      <c r="F21" s="478"/>
      <c r="G21" s="476"/>
      <c r="H21" s="477"/>
      <c r="I21" s="477"/>
      <c r="J21" s="477"/>
      <c r="K21" s="478"/>
      <c r="L21" s="480"/>
      <c r="M21" s="481"/>
      <c r="N21" s="482"/>
      <c r="O21" s="476"/>
      <c r="P21" s="477"/>
      <c r="Q21" s="477"/>
      <c r="R21" s="478"/>
      <c r="S21" s="476"/>
      <c r="T21" s="477"/>
      <c r="U21" s="477"/>
      <c r="V21" s="478"/>
      <c r="W21" s="476"/>
      <c r="X21" s="477"/>
      <c r="Y21" s="478"/>
      <c r="Z21" s="486"/>
      <c r="AA21" s="386"/>
    </row>
    <row r="22" spans="1:29" ht="10.199999999999999" customHeight="1">
      <c r="A22" s="519"/>
      <c r="B22" s="479"/>
      <c r="C22" s="275"/>
      <c r="D22" s="275"/>
      <c r="E22" s="275"/>
      <c r="F22" s="276"/>
      <c r="G22" s="479"/>
      <c r="H22" s="275"/>
      <c r="I22" s="275"/>
      <c r="J22" s="275"/>
      <c r="K22" s="276"/>
      <c r="L22" s="483"/>
      <c r="M22" s="484"/>
      <c r="N22" s="485"/>
      <c r="O22" s="479"/>
      <c r="P22" s="275"/>
      <c r="Q22" s="275"/>
      <c r="R22" s="276"/>
      <c r="S22" s="479"/>
      <c r="T22" s="275"/>
      <c r="U22" s="275"/>
      <c r="V22" s="276"/>
      <c r="W22" s="479"/>
      <c r="X22" s="275"/>
      <c r="Y22" s="276"/>
      <c r="Z22" s="487"/>
      <c r="AA22" s="386"/>
    </row>
    <row r="23" spans="1:29" ht="10.199999999999999" customHeight="1">
      <c r="A23" s="474">
        <v>83</v>
      </c>
      <c r="B23" s="476"/>
      <c r="C23" s="477"/>
      <c r="D23" s="477"/>
      <c r="E23" s="477"/>
      <c r="F23" s="478"/>
      <c r="G23" s="476"/>
      <c r="H23" s="477"/>
      <c r="I23" s="477"/>
      <c r="J23" s="477"/>
      <c r="K23" s="478"/>
      <c r="L23" s="480"/>
      <c r="M23" s="481"/>
      <c r="N23" s="482"/>
      <c r="O23" s="476"/>
      <c r="P23" s="477"/>
      <c r="Q23" s="477"/>
      <c r="R23" s="478"/>
      <c r="S23" s="476"/>
      <c r="T23" s="477"/>
      <c r="U23" s="477"/>
      <c r="V23" s="478"/>
      <c r="W23" s="476"/>
      <c r="X23" s="477"/>
      <c r="Y23" s="478"/>
      <c r="Z23" s="486"/>
      <c r="AA23" s="386"/>
    </row>
    <row r="24" spans="1:29" ht="10.199999999999999" customHeight="1">
      <c r="A24" s="519"/>
      <c r="B24" s="479"/>
      <c r="C24" s="275"/>
      <c r="D24" s="275"/>
      <c r="E24" s="275"/>
      <c r="F24" s="276"/>
      <c r="G24" s="479"/>
      <c r="H24" s="275"/>
      <c r="I24" s="275"/>
      <c r="J24" s="275"/>
      <c r="K24" s="276"/>
      <c r="L24" s="483"/>
      <c r="M24" s="484"/>
      <c r="N24" s="485"/>
      <c r="O24" s="479"/>
      <c r="P24" s="275"/>
      <c r="Q24" s="275"/>
      <c r="R24" s="276"/>
      <c r="S24" s="479"/>
      <c r="T24" s="275"/>
      <c r="U24" s="275"/>
      <c r="V24" s="276"/>
      <c r="W24" s="479"/>
      <c r="X24" s="275"/>
      <c r="Y24" s="276"/>
      <c r="Z24" s="487"/>
      <c r="AA24" s="386"/>
    </row>
    <row r="25" spans="1:29" ht="10.199999999999999" customHeight="1">
      <c r="A25" s="474">
        <v>84</v>
      </c>
      <c r="B25" s="476"/>
      <c r="C25" s="477"/>
      <c r="D25" s="477"/>
      <c r="E25" s="477"/>
      <c r="F25" s="478"/>
      <c r="G25" s="476"/>
      <c r="H25" s="477"/>
      <c r="I25" s="477"/>
      <c r="J25" s="477"/>
      <c r="K25" s="478"/>
      <c r="L25" s="480"/>
      <c r="M25" s="481"/>
      <c r="N25" s="482"/>
      <c r="O25" s="476"/>
      <c r="P25" s="477"/>
      <c r="Q25" s="477"/>
      <c r="R25" s="478"/>
      <c r="S25" s="476"/>
      <c r="T25" s="477"/>
      <c r="U25" s="477"/>
      <c r="V25" s="478"/>
      <c r="W25" s="476"/>
      <c r="X25" s="477"/>
      <c r="Y25" s="478"/>
      <c r="Z25" s="486"/>
      <c r="AA25" s="386"/>
    </row>
    <row r="26" spans="1:29" ht="10.199999999999999" customHeight="1">
      <c r="A26" s="519"/>
      <c r="B26" s="479"/>
      <c r="C26" s="275"/>
      <c r="D26" s="275"/>
      <c r="E26" s="275"/>
      <c r="F26" s="276"/>
      <c r="G26" s="479"/>
      <c r="H26" s="275"/>
      <c r="I26" s="275"/>
      <c r="J26" s="275"/>
      <c r="K26" s="276"/>
      <c r="L26" s="483"/>
      <c r="M26" s="484"/>
      <c r="N26" s="485"/>
      <c r="O26" s="479"/>
      <c r="P26" s="275"/>
      <c r="Q26" s="275"/>
      <c r="R26" s="276"/>
      <c r="S26" s="479"/>
      <c r="T26" s="275"/>
      <c r="U26" s="275"/>
      <c r="V26" s="276"/>
      <c r="W26" s="479"/>
      <c r="X26" s="275"/>
      <c r="Y26" s="276"/>
      <c r="Z26" s="487"/>
      <c r="AA26" s="386"/>
    </row>
    <row r="27" spans="1:29" ht="10.199999999999999" customHeight="1">
      <c r="A27" s="474">
        <v>85</v>
      </c>
      <c r="B27" s="476"/>
      <c r="C27" s="477"/>
      <c r="D27" s="477"/>
      <c r="E27" s="477"/>
      <c r="F27" s="478"/>
      <c r="G27" s="476"/>
      <c r="H27" s="477"/>
      <c r="I27" s="477"/>
      <c r="J27" s="477"/>
      <c r="K27" s="478"/>
      <c r="L27" s="480"/>
      <c r="M27" s="481"/>
      <c r="N27" s="482"/>
      <c r="O27" s="476"/>
      <c r="P27" s="477"/>
      <c r="Q27" s="477"/>
      <c r="R27" s="478"/>
      <c r="S27" s="476"/>
      <c r="T27" s="477"/>
      <c r="U27" s="477"/>
      <c r="V27" s="478"/>
      <c r="W27" s="476"/>
      <c r="X27" s="477"/>
      <c r="Y27" s="478"/>
      <c r="Z27" s="486"/>
      <c r="AA27" s="386"/>
    </row>
    <row r="28" spans="1:29" ht="10.199999999999999" customHeight="1">
      <c r="A28" s="519"/>
      <c r="B28" s="479"/>
      <c r="C28" s="275"/>
      <c r="D28" s="275"/>
      <c r="E28" s="275"/>
      <c r="F28" s="276"/>
      <c r="G28" s="479"/>
      <c r="H28" s="275"/>
      <c r="I28" s="275"/>
      <c r="J28" s="275"/>
      <c r="K28" s="276"/>
      <c r="L28" s="483"/>
      <c r="M28" s="484"/>
      <c r="N28" s="485"/>
      <c r="O28" s="479"/>
      <c r="P28" s="275"/>
      <c r="Q28" s="275"/>
      <c r="R28" s="276"/>
      <c r="S28" s="479"/>
      <c r="T28" s="275"/>
      <c r="U28" s="275"/>
      <c r="V28" s="276"/>
      <c r="W28" s="479"/>
      <c r="X28" s="275"/>
      <c r="Y28" s="276"/>
      <c r="Z28" s="487"/>
      <c r="AA28" s="386"/>
    </row>
    <row r="29" spans="1:29" ht="10.199999999999999" customHeight="1">
      <c r="A29" s="474">
        <v>86</v>
      </c>
      <c r="B29" s="476"/>
      <c r="C29" s="477"/>
      <c r="D29" s="477"/>
      <c r="E29" s="477"/>
      <c r="F29" s="478"/>
      <c r="G29" s="476"/>
      <c r="H29" s="477"/>
      <c r="I29" s="477"/>
      <c r="J29" s="477"/>
      <c r="K29" s="478"/>
      <c r="L29" s="480"/>
      <c r="M29" s="481"/>
      <c r="N29" s="482"/>
      <c r="O29" s="476"/>
      <c r="P29" s="477"/>
      <c r="Q29" s="477"/>
      <c r="R29" s="478"/>
      <c r="S29" s="476"/>
      <c r="T29" s="477"/>
      <c r="U29" s="477"/>
      <c r="V29" s="478"/>
      <c r="W29" s="476"/>
      <c r="X29" s="477"/>
      <c r="Y29" s="478"/>
      <c r="Z29" s="486"/>
      <c r="AA29" s="386"/>
      <c r="AB29" s="17"/>
      <c r="AC29" s="17"/>
    </row>
    <row r="30" spans="1:29" ht="10.199999999999999" customHeight="1">
      <c r="A30" s="519"/>
      <c r="B30" s="479"/>
      <c r="C30" s="275"/>
      <c r="D30" s="275"/>
      <c r="E30" s="275"/>
      <c r="F30" s="276"/>
      <c r="G30" s="479"/>
      <c r="H30" s="275"/>
      <c r="I30" s="275"/>
      <c r="J30" s="275"/>
      <c r="K30" s="276"/>
      <c r="L30" s="483"/>
      <c r="M30" s="484"/>
      <c r="N30" s="485"/>
      <c r="O30" s="479"/>
      <c r="P30" s="275"/>
      <c r="Q30" s="275"/>
      <c r="R30" s="276"/>
      <c r="S30" s="479"/>
      <c r="T30" s="275"/>
      <c r="U30" s="275"/>
      <c r="V30" s="276"/>
      <c r="W30" s="479"/>
      <c r="X30" s="275"/>
      <c r="Y30" s="276"/>
      <c r="Z30" s="487"/>
      <c r="AA30" s="386"/>
    </row>
    <row r="31" spans="1:29" ht="10.199999999999999" customHeight="1">
      <c r="A31" s="474">
        <v>87</v>
      </c>
      <c r="B31" s="476"/>
      <c r="C31" s="477"/>
      <c r="D31" s="477"/>
      <c r="E31" s="477"/>
      <c r="F31" s="478"/>
      <c r="G31" s="476"/>
      <c r="H31" s="477"/>
      <c r="I31" s="477"/>
      <c r="J31" s="477"/>
      <c r="K31" s="478"/>
      <c r="L31" s="480"/>
      <c r="M31" s="488"/>
      <c r="N31" s="489"/>
      <c r="O31" s="476"/>
      <c r="P31" s="477"/>
      <c r="Q31" s="477"/>
      <c r="R31" s="478"/>
      <c r="S31" s="476"/>
      <c r="T31" s="477"/>
      <c r="U31" s="477"/>
      <c r="V31" s="478"/>
      <c r="W31" s="476"/>
      <c r="X31" s="477"/>
      <c r="Y31" s="478"/>
      <c r="Z31" s="486"/>
      <c r="AA31" s="386"/>
    </row>
    <row r="32" spans="1:29" ht="10.199999999999999" customHeight="1">
      <c r="A32" s="519"/>
      <c r="B32" s="479"/>
      <c r="C32" s="275"/>
      <c r="D32" s="275"/>
      <c r="E32" s="275"/>
      <c r="F32" s="276"/>
      <c r="G32" s="479"/>
      <c r="H32" s="275"/>
      <c r="I32" s="275"/>
      <c r="J32" s="275"/>
      <c r="K32" s="276"/>
      <c r="L32" s="490"/>
      <c r="M32" s="491"/>
      <c r="N32" s="492"/>
      <c r="O32" s="479"/>
      <c r="P32" s="275"/>
      <c r="Q32" s="275"/>
      <c r="R32" s="276"/>
      <c r="S32" s="479"/>
      <c r="T32" s="275"/>
      <c r="U32" s="275"/>
      <c r="V32" s="276"/>
      <c r="W32" s="479"/>
      <c r="X32" s="275"/>
      <c r="Y32" s="276"/>
      <c r="Z32" s="487"/>
      <c r="AA32" s="386"/>
    </row>
    <row r="33" spans="1:27" ht="10.199999999999999" customHeight="1">
      <c r="A33" s="474">
        <v>88</v>
      </c>
      <c r="B33" s="476"/>
      <c r="C33" s="477"/>
      <c r="D33" s="477"/>
      <c r="E33" s="477"/>
      <c r="F33" s="478"/>
      <c r="G33" s="476"/>
      <c r="H33" s="477"/>
      <c r="I33" s="477"/>
      <c r="J33" s="477"/>
      <c r="K33" s="478"/>
      <c r="L33" s="480"/>
      <c r="M33" s="481"/>
      <c r="N33" s="482"/>
      <c r="O33" s="476"/>
      <c r="P33" s="477"/>
      <c r="Q33" s="477"/>
      <c r="R33" s="478"/>
      <c r="S33" s="476"/>
      <c r="T33" s="477"/>
      <c r="U33" s="477"/>
      <c r="V33" s="478"/>
      <c r="W33" s="476"/>
      <c r="X33" s="477"/>
      <c r="Y33" s="478"/>
      <c r="Z33" s="486"/>
      <c r="AA33" s="386"/>
    </row>
    <row r="34" spans="1:27" ht="10.199999999999999" customHeight="1">
      <c r="A34" s="519"/>
      <c r="B34" s="479"/>
      <c r="C34" s="275"/>
      <c r="D34" s="275"/>
      <c r="E34" s="275"/>
      <c r="F34" s="276"/>
      <c r="G34" s="479"/>
      <c r="H34" s="275"/>
      <c r="I34" s="275"/>
      <c r="J34" s="275"/>
      <c r="K34" s="276"/>
      <c r="L34" s="483"/>
      <c r="M34" s="484"/>
      <c r="N34" s="485"/>
      <c r="O34" s="479"/>
      <c r="P34" s="275"/>
      <c r="Q34" s="275"/>
      <c r="R34" s="276"/>
      <c r="S34" s="479"/>
      <c r="T34" s="275"/>
      <c r="U34" s="275"/>
      <c r="V34" s="276"/>
      <c r="W34" s="479"/>
      <c r="X34" s="275"/>
      <c r="Y34" s="276"/>
      <c r="Z34" s="487"/>
      <c r="AA34" s="386"/>
    </row>
    <row r="35" spans="1:27" ht="10.199999999999999" customHeight="1">
      <c r="A35" s="474">
        <v>89</v>
      </c>
      <c r="B35" s="476"/>
      <c r="C35" s="477"/>
      <c r="D35" s="477"/>
      <c r="E35" s="477"/>
      <c r="F35" s="478"/>
      <c r="G35" s="476"/>
      <c r="H35" s="477"/>
      <c r="I35" s="477"/>
      <c r="J35" s="477"/>
      <c r="K35" s="478"/>
      <c r="L35" s="480"/>
      <c r="M35" s="481"/>
      <c r="N35" s="482"/>
      <c r="O35" s="476"/>
      <c r="P35" s="477"/>
      <c r="Q35" s="477"/>
      <c r="R35" s="478"/>
      <c r="S35" s="476"/>
      <c r="T35" s="477"/>
      <c r="U35" s="477"/>
      <c r="V35" s="478"/>
      <c r="W35" s="476"/>
      <c r="X35" s="477"/>
      <c r="Y35" s="478"/>
      <c r="Z35" s="486"/>
      <c r="AA35" s="386"/>
    </row>
    <row r="36" spans="1:27" ht="10.199999999999999" customHeight="1">
      <c r="A36" s="519"/>
      <c r="B36" s="479"/>
      <c r="C36" s="275"/>
      <c r="D36" s="275"/>
      <c r="E36" s="275"/>
      <c r="F36" s="276"/>
      <c r="G36" s="479"/>
      <c r="H36" s="275"/>
      <c r="I36" s="275"/>
      <c r="J36" s="275"/>
      <c r="K36" s="276"/>
      <c r="L36" s="483"/>
      <c r="M36" s="484"/>
      <c r="N36" s="485"/>
      <c r="O36" s="479"/>
      <c r="P36" s="275"/>
      <c r="Q36" s="275"/>
      <c r="R36" s="276"/>
      <c r="S36" s="479"/>
      <c r="T36" s="275"/>
      <c r="U36" s="275"/>
      <c r="V36" s="276"/>
      <c r="W36" s="479"/>
      <c r="X36" s="275"/>
      <c r="Y36" s="276"/>
      <c r="Z36" s="487"/>
      <c r="AA36" s="386"/>
    </row>
    <row r="37" spans="1:27" ht="10.199999999999999" customHeight="1">
      <c r="A37" s="474">
        <v>90</v>
      </c>
      <c r="B37" s="476"/>
      <c r="C37" s="477"/>
      <c r="D37" s="477"/>
      <c r="E37" s="477"/>
      <c r="F37" s="478"/>
      <c r="G37" s="476"/>
      <c r="H37" s="477"/>
      <c r="I37" s="477"/>
      <c r="J37" s="477"/>
      <c r="K37" s="478"/>
      <c r="L37" s="480"/>
      <c r="M37" s="481"/>
      <c r="N37" s="482"/>
      <c r="O37" s="476"/>
      <c r="P37" s="477"/>
      <c r="Q37" s="477"/>
      <c r="R37" s="478"/>
      <c r="S37" s="476"/>
      <c r="T37" s="477"/>
      <c r="U37" s="477"/>
      <c r="V37" s="478"/>
      <c r="W37" s="476"/>
      <c r="X37" s="477"/>
      <c r="Y37" s="478"/>
      <c r="Z37" s="486"/>
      <c r="AA37" s="386"/>
    </row>
    <row r="38" spans="1:27" ht="10.199999999999999" customHeight="1">
      <c r="A38" s="519"/>
      <c r="B38" s="479"/>
      <c r="C38" s="275"/>
      <c r="D38" s="275"/>
      <c r="E38" s="275"/>
      <c r="F38" s="276"/>
      <c r="G38" s="479"/>
      <c r="H38" s="275"/>
      <c r="I38" s="275"/>
      <c r="J38" s="275"/>
      <c r="K38" s="276"/>
      <c r="L38" s="483"/>
      <c r="M38" s="484"/>
      <c r="N38" s="485"/>
      <c r="O38" s="479"/>
      <c r="P38" s="275"/>
      <c r="Q38" s="275"/>
      <c r="R38" s="276"/>
      <c r="S38" s="479"/>
      <c r="T38" s="275"/>
      <c r="U38" s="275"/>
      <c r="V38" s="276"/>
      <c r="W38" s="479"/>
      <c r="X38" s="275"/>
      <c r="Y38" s="276"/>
      <c r="Z38" s="487"/>
      <c r="AA38" s="386"/>
    </row>
    <row r="39" spans="1:27" ht="10.199999999999999" customHeight="1">
      <c r="A39" s="474">
        <v>91</v>
      </c>
      <c r="B39" s="476"/>
      <c r="C39" s="477"/>
      <c r="D39" s="477"/>
      <c r="E39" s="477"/>
      <c r="F39" s="478"/>
      <c r="G39" s="476"/>
      <c r="H39" s="477"/>
      <c r="I39" s="477"/>
      <c r="J39" s="477"/>
      <c r="K39" s="478"/>
      <c r="L39" s="480"/>
      <c r="M39" s="481"/>
      <c r="N39" s="482"/>
      <c r="O39" s="476"/>
      <c r="P39" s="477"/>
      <c r="Q39" s="477"/>
      <c r="R39" s="478"/>
      <c r="S39" s="476"/>
      <c r="T39" s="477"/>
      <c r="U39" s="477"/>
      <c r="V39" s="478"/>
      <c r="W39" s="476"/>
      <c r="X39" s="477"/>
      <c r="Y39" s="478"/>
      <c r="Z39" s="486"/>
      <c r="AA39" s="386"/>
    </row>
    <row r="40" spans="1:27" ht="10.199999999999999" customHeight="1">
      <c r="A40" s="475"/>
      <c r="B40" s="479"/>
      <c r="C40" s="275"/>
      <c r="D40" s="275"/>
      <c r="E40" s="275"/>
      <c r="F40" s="276"/>
      <c r="G40" s="479"/>
      <c r="H40" s="275"/>
      <c r="I40" s="275"/>
      <c r="J40" s="275"/>
      <c r="K40" s="276"/>
      <c r="L40" s="483"/>
      <c r="M40" s="484"/>
      <c r="N40" s="485"/>
      <c r="O40" s="479"/>
      <c r="P40" s="275"/>
      <c r="Q40" s="275"/>
      <c r="R40" s="276"/>
      <c r="S40" s="479"/>
      <c r="T40" s="275"/>
      <c r="U40" s="275"/>
      <c r="V40" s="276"/>
      <c r="W40" s="479"/>
      <c r="X40" s="275"/>
      <c r="Y40" s="276"/>
      <c r="Z40" s="487"/>
      <c r="AA40" s="386"/>
    </row>
    <row r="41" spans="1:27" ht="10.199999999999999" customHeight="1">
      <c r="A41" s="474">
        <v>92</v>
      </c>
      <c r="B41" s="476"/>
      <c r="C41" s="477"/>
      <c r="D41" s="477"/>
      <c r="E41" s="477"/>
      <c r="F41" s="478"/>
      <c r="G41" s="476"/>
      <c r="H41" s="477"/>
      <c r="I41" s="477"/>
      <c r="J41" s="477"/>
      <c r="K41" s="478"/>
      <c r="L41" s="480"/>
      <c r="M41" s="481"/>
      <c r="N41" s="482"/>
      <c r="O41" s="476"/>
      <c r="P41" s="477"/>
      <c r="Q41" s="477"/>
      <c r="R41" s="478"/>
      <c r="S41" s="476"/>
      <c r="T41" s="477"/>
      <c r="U41" s="477"/>
      <c r="V41" s="478"/>
      <c r="W41" s="476"/>
      <c r="X41" s="477"/>
      <c r="Y41" s="478"/>
      <c r="Z41" s="486"/>
      <c r="AA41" s="386"/>
    </row>
    <row r="42" spans="1:27" ht="10.199999999999999" customHeight="1">
      <c r="A42" s="475"/>
      <c r="B42" s="479"/>
      <c r="C42" s="275"/>
      <c r="D42" s="275"/>
      <c r="E42" s="275"/>
      <c r="F42" s="276"/>
      <c r="G42" s="479"/>
      <c r="H42" s="275"/>
      <c r="I42" s="275"/>
      <c r="J42" s="275"/>
      <c r="K42" s="276"/>
      <c r="L42" s="483"/>
      <c r="M42" s="484"/>
      <c r="N42" s="485"/>
      <c r="O42" s="479"/>
      <c r="P42" s="275"/>
      <c r="Q42" s="275"/>
      <c r="R42" s="276"/>
      <c r="S42" s="479"/>
      <c r="T42" s="275"/>
      <c r="U42" s="275"/>
      <c r="V42" s="276"/>
      <c r="W42" s="479"/>
      <c r="X42" s="275"/>
      <c r="Y42" s="276"/>
      <c r="Z42" s="487"/>
      <c r="AA42" s="386"/>
    </row>
    <row r="43" spans="1:27" ht="10.199999999999999" customHeight="1">
      <c r="A43" s="474">
        <v>93</v>
      </c>
      <c r="B43" s="476"/>
      <c r="C43" s="477"/>
      <c r="D43" s="477"/>
      <c r="E43" s="477"/>
      <c r="F43" s="478"/>
      <c r="G43" s="476"/>
      <c r="H43" s="477"/>
      <c r="I43" s="477"/>
      <c r="J43" s="477"/>
      <c r="K43" s="478"/>
      <c r="L43" s="480"/>
      <c r="M43" s="481"/>
      <c r="N43" s="482"/>
      <c r="O43" s="476"/>
      <c r="P43" s="477"/>
      <c r="Q43" s="477"/>
      <c r="R43" s="478"/>
      <c r="S43" s="476"/>
      <c r="T43" s="477"/>
      <c r="U43" s="477"/>
      <c r="V43" s="478"/>
      <c r="W43" s="476"/>
      <c r="X43" s="477"/>
      <c r="Y43" s="478"/>
      <c r="Z43" s="486"/>
      <c r="AA43" s="386"/>
    </row>
    <row r="44" spans="1:27" ht="10.199999999999999" customHeight="1">
      <c r="A44" s="475"/>
      <c r="B44" s="479"/>
      <c r="C44" s="275"/>
      <c r="D44" s="275"/>
      <c r="E44" s="275"/>
      <c r="F44" s="276"/>
      <c r="G44" s="479"/>
      <c r="H44" s="275"/>
      <c r="I44" s="275"/>
      <c r="J44" s="275"/>
      <c r="K44" s="276"/>
      <c r="L44" s="483"/>
      <c r="M44" s="484"/>
      <c r="N44" s="485"/>
      <c r="O44" s="479"/>
      <c r="P44" s="275"/>
      <c r="Q44" s="275"/>
      <c r="R44" s="276"/>
      <c r="S44" s="479"/>
      <c r="T44" s="275"/>
      <c r="U44" s="275"/>
      <c r="V44" s="276"/>
      <c r="W44" s="479"/>
      <c r="X44" s="275"/>
      <c r="Y44" s="276"/>
      <c r="Z44" s="487"/>
      <c r="AA44" s="386"/>
    </row>
    <row r="45" spans="1:27" ht="10.199999999999999" customHeight="1">
      <c r="A45" s="474">
        <v>94</v>
      </c>
      <c r="B45" s="476"/>
      <c r="C45" s="477"/>
      <c r="D45" s="477"/>
      <c r="E45" s="477"/>
      <c r="F45" s="478"/>
      <c r="G45" s="476"/>
      <c r="H45" s="477"/>
      <c r="I45" s="477"/>
      <c r="J45" s="477"/>
      <c r="K45" s="478"/>
      <c r="L45" s="480"/>
      <c r="M45" s="488"/>
      <c r="N45" s="489"/>
      <c r="O45" s="476"/>
      <c r="P45" s="477"/>
      <c r="Q45" s="477"/>
      <c r="R45" s="478"/>
      <c r="S45" s="476"/>
      <c r="T45" s="477"/>
      <c r="U45" s="477"/>
      <c r="V45" s="478"/>
      <c r="W45" s="476"/>
      <c r="X45" s="477"/>
      <c r="Y45" s="478"/>
      <c r="Z45" s="486"/>
      <c r="AA45" s="386"/>
    </row>
    <row r="46" spans="1:27" ht="10.199999999999999" customHeight="1">
      <c r="A46" s="475"/>
      <c r="B46" s="479"/>
      <c r="C46" s="275"/>
      <c r="D46" s="275"/>
      <c r="E46" s="275"/>
      <c r="F46" s="276"/>
      <c r="G46" s="479"/>
      <c r="H46" s="275"/>
      <c r="I46" s="275"/>
      <c r="J46" s="275"/>
      <c r="K46" s="276"/>
      <c r="L46" s="490"/>
      <c r="M46" s="491"/>
      <c r="N46" s="492"/>
      <c r="O46" s="479"/>
      <c r="P46" s="275"/>
      <c r="Q46" s="275"/>
      <c r="R46" s="276"/>
      <c r="S46" s="479"/>
      <c r="T46" s="275"/>
      <c r="U46" s="275"/>
      <c r="V46" s="276"/>
      <c r="W46" s="479"/>
      <c r="X46" s="275"/>
      <c r="Y46" s="276"/>
      <c r="Z46" s="487"/>
      <c r="AA46" s="386"/>
    </row>
    <row r="47" spans="1:27" ht="10.199999999999999" customHeight="1">
      <c r="A47" s="474">
        <v>95</v>
      </c>
      <c r="B47" s="476"/>
      <c r="C47" s="477"/>
      <c r="D47" s="477"/>
      <c r="E47" s="477"/>
      <c r="F47" s="478"/>
      <c r="G47" s="476"/>
      <c r="H47" s="477"/>
      <c r="I47" s="477"/>
      <c r="J47" s="477"/>
      <c r="K47" s="478"/>
      <c r="L47" s="480"/>
      <c r="M47" s="481"/>
      <c r="N47" s="482"/>
      <c r="O47" s="476"/>
      <c r="P47" s="477"/>
      <c r="Q47" s="477"/>
      <c r="R47" s="478"/>
      <c r="S47" s="476"/>
      <c r="T47" s="477"/>
      <c r="U47" s="477"/>
      <c r="V47" s="478"/>
      <c r="W47" s="476"/>
      <c r="X47" s="477"/>
      <c r="Y47" s="478"/>
      <c r="Z47" s="486"/>
      <c r="AA47" s="386"/>
    </row>
    <row r="48" spans="1:27" ht="10.199999999999999" customHeight="1">
      <c r="A48" s="475"/>
      <c r="B48" s="479"/>
      <c r="C48" s="275"/>
      <c r="D48" s="275"/>
      <c r="E48" s="275"/>
      <c r="F48" s="276"/>
      <c r="G48" s="479"/>
      <c r="H48" s="275"/>
      <c r="I48" s="275"/>
      <c r="J48" s="275"/>
      <c r="K48" s="276"/>
      <c r="L48" s="483"/>
      <c r="M48" s="484"/>
      <c r="N48" s="485"/>
      <c r="O48" s="479"/>
      <c r="P48" s="275"/>
      <c r="Q48" s="275"/>
      <c r="R48" s="276"/>
      <c r="S48" s="479"/>
      <c r="T48" s="275"/>
      <c r="U48" s="275"/>
      <c r="V48" s="276"/>
      <c r="W48" s="479"/>
      <c r="X48" s="275"/>
      <c r="Y48" s="276"/>
      <c r="Z48" s="487"/>
      <c r="AA48" s="386"/>
    </row>
    <row r="49" spans="1:27" ht="10.199999999999999" customHeight="1">
      <c r="A49" s="474">
        <v>96</v>
      </c>
      <c r="B49" s="476"/>
      <c r="C49" s="477"/>
      <c r="D49" s="477"/>
      <c r="E49" s="477"/>
      <c r="F49" s="478"/>
      <c r="G49" s="476"/>
      <c r="H49" s="477"/>
      <c r="I49" s="477"/>
      <c r="J49" s="477"/>
      <c r="K49" s="478"/>
      <c r="L49" s="480"/>
      <c r="M49" s="481"/>
      <c r="N49" s="482"/>
      <c r="O49" s="476"/>
      <c r="P49" s="477"/>
      <c r="Q49" s="477"/>
      <c r="R49" s="478"/>
      <c r="S49" s="476"/>
      <c r="T49" s="477"/>
      <c r="U49" s="477"/>
      <c r="V49" s="478"/>
      <c r="W49" s="476"/>
      <c r="X49" s="477"/>
      <c r="Y49" s="478"/>
      <c r="Z49" s="486"/>
      <c r="AA49" s="386"/>
    </row>
    <row r="50" spans="1:27" ht="10.199999999999999" customHeight="1">
      <c r="A50" s="475"/>
      <c r="B50" s="479"/>
      <c r="C50" s="275"/>
      <c r="D50" s="275"/>
      <c r="E50" s="275"/>
      <c r="F50" s="276"/>
      <c r="G50" s="479"/>
      <c r="H50" s="275"/>
      <c r="I50" s="275"/>
      <c r="J50" s="275"/>
      <c r="K50" s="276"/>
      <c r="L50" s="483"/>
      <c r="M50" s="484"/>
      <c r="N50" s="485"/>
      <c r="O50" s="479"/>
      <c r="P50" s="275"/>
      <c r="Q50" s="275"/>
      <c r="R50" s="276"/>
      <c r="S50" s="479"/>
      <c r="T50" s="275"/>
      <c r="U50" s="275"/>
      <c r="V50" s="276"/>
      <c r="W50" s="479"/>
      <c r="X50" s="275"/>
      <c r="Y50" s="276"/>
      <c r="Z50" s="487"/>
      <c r="AA50" s="386"/>
    </row>
    <row r="51" spans="1:27" ht="10.199999999999999" customHeight="1">
      <c r="A51" s="474">
        <v>97</v>
      </c>
      <c r="B51" s="476"/>
      <c r="C51" s="477"/>
      <c r="D51" s="477"/>
      <c r="E51" s="477"/>
      <c r="F51" s="478"/>
      <c r="G51" s="476"/>
      <c r="H51" s="477"/>
      <c r="I51" s="477"/>
      <c r="J51" s="477"/>
      <c r="K51" s="478"/>
      <c r="L51" s="480"/>
      <c r="M51" s="481"/>
      <c r="N51" s="482"/>
      <c r="O51" s="476"/>
      <c r="P51" s="477"/>
      <c r="Q51" s="477"/>
      <c r="R51" s="478"/>
      <c r="S51" s="476"/>
      <c r="T51" s="477"/>
      <c r="U51" s="477"/>
      <c r="V51" s="478"/>
      <c r="W51" s="476"/>
      <c r="X51" s="477"/>
      <c r="Y51" s="478"/>
      <c r="Z51" s="486"/>
      <c r="AA51" s="386"/>
    </row>
    <row r="52" spans="1:27" ht="10.199999999999999" customHeight="1">
      <c r="A52" s="475"/>
      <c r="B52" s="479"/>
      <c r="C52" s="275"/>
      <c r="D52" s="275"/>
      <c r="E52" s="275"/>
      <c r="F52" s="276"/>
      <c r="G52" s="479"/>
      <c r="H52" s="275"/>
      <c r="I52" s="275"/>
      <c r="J52" s="275"/>
      <c r="K52" s="276"/>
      <c r="L52" s="483"/>
      <c r="M52" s="484"/>
      <c r="N52" s="485"/>
      <c r="O52" s="479"/>
      <c r="P52" s="275"/>
      <c r="Q52" s="275"/>
      <c r="R52" s="276"/>
      <c r="S52" s="479"/>
      <c r="T52" s="275"/>
      <c r="U52" s="275"/>
      <c r="V52" s="276"/>
      <c r="W52" s="479"/>
      <c r="X52" s="275"/>
      <c r="Y52" s="276"/>
      <c r="Z52" s="487"/>
      <c r="AA52" s="386"/>
    </row>
    <row r="53" spans="1:27" ht="10.199999999999999" customHeight="1">
      <c r="A53" s="474">
        <v>98</v>
      </c>
      <c r="B53" s="476"/>
      <c r="C53" s="477"/>
      <c r="D53" s="477"/>
      <c r="E53" s="477"/>
      <c r="F53" s="478"/>
      <c r="G53" s="476"/>
      <c r="H53" s="477"/>
      <c r="I53" s="477"/>
      <c r="J53" s="477"/>
      <c r="K53" s="478"/>
      <c r="L53" s="480"/>
      <c r="M53" s="481"/>
      <c r="N53" s="482"/>
      <c r="O53" s="476"/>
      <c r="P53" s="477"/>
      <c r="Q53" s="477"/>
      <c r="R53" s="478"/>
      <c r="S53" s="476"/>
      <c r="T53" s="477"/>
      <c r="U53" s="477"/>
      <c r="V53" s="478"/>
      <c r="W53" s="476"/>
      <c r="X53" s="477"/>
      <c r="Y53" s="478"/>
      <c r="Z53" s="486"/>
      <c r="AA53" s="386"/>
    </row>
    <row r="54" spans="1:27" ht="10.199999999999999" customHeight="1">
      <c r="A54" s="475"/>
      <c r="B54" s="479"/>
      <c r="C54" s="275"/>
      <c r="D54" s="275"/>
      <c r="E54" s="275"/>
      <c r="F54" s="276"/>
      <c r="G54" s="479"/>
      <c r="H54" s="275"/>
      <c r="I54" s="275"/>
      <c r="J54" s="275"/>
      <c r="K54" s="276"/>
      <c r="L54" s="483"/>
      <c r="M54" s="484"/>
      <c r="N54" s="485"/>
      <c r="O54" s="479"/>
      <c r="P54" s="275"/>
      <c r="Q54" s="275"/>
      <c r="R54" s="276"/>
      <c r="S54" s="479"/>
      <c r="T54" s="275"/>
      <c r="U54" s="275"/>
      <c r="V54" s="276"/>
      <c r="W54" s="479"/>
      <c r="X54" s="275"/>
      <c r="Y54" s="276"/>
      <c r="Z54" s="487"/>
      <c r="AA54" s="386"/>
    </row>
    <row r="55" spans="1:27" ht="10.199999999999999" customHeight="1">
      <c r="A55" s="474">
        <v>99</v>
      </c>
      <c r="B55" s="476"/>
      <c r="C55" s="477"/>
      <c r="D55" s="477"/>
      <c r="E55" s="477"/>
      <c r="F55" s="478"/>
      <c r="G55" s="476"/>
      <c r="H55" s="477"/>
      <c r="I55" s="477"/>
      <c r="J55" s="477"/>
      <c r="K55" s="478"/>
      <c r="L55" s="480"/>
      <c r="M55" s="481"/>
      <c r="N55" s="482"/>
      <c r="O55" s="476"/>
      <c r="P55" s="477"/>
      <c r="Q55" s="477"/>
      <c r="R55" s="478"/>
      <c r="S55" s="476"/>
      <c r="T55" s="477"/>
      <c r="U55" s="477"/>
      <c r="V55" s="478"/>
      <c r="W55" s="476"/>
      <c r="X55" s="477"/>
      <c r="Y55" s="478"/>
      <c r="Z55" s="486"/>
      <c r="AA55" s="386"/>
    </row>
    <row r="56" spans="1:27" ht="10.199999999999999" customHeight="1">
      <c r="A56" s="475"/>
      <c r="B56" s="479"/>
      <c r="C56" s="275"/>
      <c r="D56" s="275"/>
      <c r="E56" s="275"/>
      <c r="F56" s="276"/>
      <c r="G56" s="479"/>
      <c r="H56" s="275"/>
      <c r="I56" s="275"/>
      <c r="J56" s="275"/>
      <c r="K56" s="276"/>
      <c r="L56" s="483"/>
      <c r="M56" s="484"/>
      <c r="N56" s="485"/>
      <c r="O56" s="479"/>
      <c r="P56" s="275"/>
      <c r="Q56" s="275"/>
      <c r="R56" s="276"/>
      <c r="S56" s="479"/>
      <c r="T56" s="275"/>
      <c r="U56" s="275"/>
      <c r="V56" s="276"/>
      <c r="W56" s="479"/>
      <c r="X56" s="275"/>
      <c r="Y56" s="276"/>
      <c r="Z56" s="487"/>
      <c r="AA56" s="386"/>
    </row>
    <row r="57" spans="1:27" ht="10.199999999999999" customHeight="1">
      <c r="A57" s="474">
        <v>100</v>
      </c>
      <c r="B57" s="476"/>
      <c r="C57" s="477"/>
      <c r="D57" s="477"/>
      <c r="E57" s="477"/>
      <c r="F57" s="478"/>
      <c r="G57" s="476"/>
      <c r="H57" s="477"/>
      <c r="I57" s="477"/>
      <c r="J57" s="477"/>
      <c r="K57" s="478"/>
      <c r="L57" s="480"/>
      <c r="M57" s="481"/>
      <c r="N57" s="482"/>
      <c r="O57" s="476"/>
      <c r="P57" s="477"/>
      <c r="Q57" s="477"/>
      <c r="R57" s="478"/>
      <c r="S57" s="476"/>
      <c r="T57" s="477"/>
      <c r="U57" s="477"/>
      <c r="V57" s="478"/>
      <c r="W57" s="476"/>
      <c r="X57" s="477"/>
      <c r="Y57" s="478"/>
      <c r="Z57" s="486"/>
      <c r="AA57" s="386"/>
    </row>
    <row r="58" spans="1:27" ht="10.199999999999999" customHeight="1">
      <c r="A58" s="475"/>
      <c r="B58" s="479"/>
      <c r="C58" s="275"/>
      <c r="D58" s="275"/>
      <c r="E58" s="275"/>
      <c r="F58" s="276"/>
      <c r="G58" s="479"/>
      <c r="H58" s="275"/>
      <c r="I58" s="275"/>
      <c r="J58" s="275"/>
      <c r="K58" s="276"/>
      <c r="L58" s="483"/>
      <c r="M58" s="484"/>
      <c r="N58" s="485"/>
      <c r="O58" s="479"/>
      <c r="P58" s="275"/>
      <c r="Q58" s="275"/>
      <c r="R58" s="276"/>
      <c r="S58" s="479"/>
      <c r="T58" s="275"/>
      <c r="U58" s="275"/>
      <c r="V58" s="276"/>
      <c r="W58" s="479"/>
      <c r="X58" s="275"/>
      <c r="Y58" s="276"/>
      <c r="Z58" s="487"/>
      <c r="AA58" s="386"/>
    </row>
    <row r="59" spans="1:27" ht="10.199999999999999" customHeight="1">
      <c r="A59" s="474">
        <v>101</v>
      </c>
      <c r="B59" s="476"/>
      <c r="C59" s="477"/>
      <c r="D59" s="477"/>
      <c r="E59" s="477"/>
      <c r="F59" s="478"/>
      <c r="G59" s="476"/>
      <c r="H59" s="477"/>
      <c r="I59" s="477"/>
      <c r="J59" s="477"/>
      <c r="K59" s="478"/>
      <c r="L59" s="480"/>
      <c r="M59" s="488"/>
      <c r="N59" s="489"/>
      <c r="O59" s="476"/>
      <c r="P59" s="477"/>
      <c r="Q59" s="477"/>
      <c r="R59" s="478"/>
      <c r="S59" s="476"/>
      <c r="T59" s="477"/>
      <c r="U59" s="477"/>
      <c r="V59" s="478"/>
      <c r="W59" s="476"/>
      <c r="X59" s="477"/>
      <c r="Y59" s="478"/>
      <c r="Z59" s="486"/>
      <c r="AA59" s="386"/>
    </row>
    <row r="60" spans="1:27" ht="10.199999999999999" customHeight="1">
      <c r="A60" s="475"/>
      <c r="B60" s="479"/>
      <c r="C60" s="275"/>
      <c r="D60" s="275"/>
      <c r="E60" s="275"/>
      <c r="F60" s="276"/>
      <c r="G60" s="479"/>
      <c r="H60" s="275"/>
      <c r="I60" s="275"/>
      <c r="J60" s="275"/>
      <c r="K60" s="276"/>
      <c r="L60" s="490"/>
      <c r="M60" s="491"/>
      <c r="N60" s="492"/>
      <c r="O60" s="479"/>
      <c r="P60" s="275"/>
      <c r="Q60" s="275"/>
      <c r="R60" s="276"/>
      <c r="S60" s="479"/>
      <c r="T60" s="275"/>
      <c r="U60" s="275"/>
      <c r="V60" s="276"/>
      <c r="W60" s="479"/>
      <c r="X60" s="275"/>
      <c r="Y60" s="276"/>
      <c r="Z60" s="487"/>
      <c r="AA60" s="386"/>
    </row>
    <row r="61" spans="1:27" ht="10.199999999999999" customHeight="1">
      <c r="A61" s="474">
        <v>102</v>
      </c>
      <c r="B61" s="476"/>
      <c r="C61" s="477"/>
      <c r="D61" s="477"/>
      <c r="E61" s="477"/>
      <c r="F61" s="478"/>
      <c r="G61" s="476"/>
      <c r="H61" s="477"/>
      <c r="I61" s="477"/>
      <c r="J61" s="477"/>
      <c r="K61" s="478"/>
      <c r="L61" s="480"/>
      <c r="M61" s="481"/>
      <c r="N61" s="482"/>
      <c r="O61" s="476"/>
      <c r="P61" s="477"/>
      <c r="Q61" s="477"/>
      <c r="R61" s="478"/>
      <c r="S61" s="476"/>
      <c r="T61" s="477"/>
      <c r="U61" s="477"/>
      <c r="V61" s="478"/>
      <c r="W61" s="476"/>
      <c r="X61" s="477"/>
      <c r="Y61" s="478"/>
      <c r="Z61" s="486"/>
      <c r="AA61" s="386"/>
    </row>
    <row r="62" spans="1:27" ht="10.199999999999999" customHeight="1">
      <c r="A62" s="475"/>
      <c r="B62" s="479"/>
      <c r="C62" s="275"/>
      <c r="D62" s="275"/>
      <c r="E62" s="275"/>
      <c r="F62" s="276"/>
      <c r="G62" s="479"/>
      <c r="H62" s="275"/>
      <c r="I62" s="275"/>
      <c r="J62" s="275"/>
      <c r="K62" s="276"/>
      <c r="L62" s="483"/>
      <c r="M62" s="484"/>
      <c r="N62" s="485"/>
      <c r="O62" s="479"/>
      <c r="P62" s="275"/>
      <c r="Q62" s="275"/>
      <c r="R62" s="276"/>
      <c r="S62" s="479"/>
      <c r="T62" s="275"/>
      <c r="U62" s="275"/>
      <c r="V62" s="276"/>
      <c r="W62" s="479"/>
      <c r="X62" s="275"/>
      <c r="Y62" s="276"/>
      <c r="Z62" s="487"/>
      <c r="AA62" s="386"/>
    </row>
    <row r="63" spans="1:27" ht="10.199999999999999" customHeight="1">
      <c r="A63" s="474">
        <v>103</v>
      </c>
      <c r="B63" s="476"/>
      <c r="C63" s="477"/>
      <c r="D63" s="477"/>
      <c r="E63" s="477"/>
      <c r="F63" s="478"/>
      <c r="G63" s="476"/>
      <c r="H63" s="477"/>
      <c r="I63" s="477"/>
      <c r="J63" s="477"/>
      <c r="K63" s="478"/>
      <c r="L63" s="480"/>
      <c r="M63" s="481"/>
      <c r="N63" s="482"/>
      <c r="O63" s="476"/>
      <c r="P63" s="477"/>
      <c r="Q63" s="477"/>
      <c r="R63" s="478"/>
      <c r="S63" s="476"/>
      <c r="T63" s="477"/>
      <c r="U63" s="477"/>
      <c r="V63" s="478"/>
      <c r="W63" s="476"/>
      <c r="X63" s="477"/>
      <c r="Y63" s="478"/>
      <c r="Z63" s="486"/>
      <c r="AA63" s="386"/>
    </row>
    <row r="64" spans="1:27" ht="10.199999999999999" customHeight="1">
      <c r="A64" s="475"/>
      <c r="B64" s="479"/>
      <c r="C64" s="275"/>
      <c r="D64" s="275"/>
      <c r="E64" s="275"/>
      <c r="F64" s="276"/>
      <c r="G64" s="479"/>
      <c r="H64" s="275"/>
      <c r="I64" s="275"/>
      <c r="J64" s="275"/>
      <c r="K64" s="276"/>
      <c r="L64" s="483"/>
      <c r="M64" s="484"/>
      <c r="N64" s="485"/>
      <c r="O64" s="479"/>
      <c r="P64" s="275"/>
      <c r="Q64" s="275"/>
      <c r="R64" s="276"/>
      <c r="S64" s="479"/>
      <c r="T64" s="275"/>
      <c r="U64" s="275"/>
      <c r="V64" s="276"/>
      <c r="W64" s="479"/>
      <c r="X64" s="275"/>
      <c r="Y64" s="276"/>
      <c r="Z64" s="487"/>
      <c r="AA64" s="386"/>
    </row>
    <row r="65" spans="1:27" ht="10.199999999999999" customHeight="1">
      <c r="A65" s="474">
        <v>104</v>
      </c>
      <c r="B65" s="476"/>
      <c r="C65" s="477"/>
      <c r="D65" s="477"/>
      <c r="E65" s="477"/>
      <c r="F65" s="478"/>
      <c r="G65" s="476"/>
      <c r="H65" s="477"/>
      <c r="I65" s="477"/>
      <c r="J65" s="477"/>
      <c r="K65" s="478"/>
      <c r="L65" s="480"/>
      <c r="M65" s="481"/>
      <c r="N65" s="482"/>
      <c r="O65" s="476"/>
      <c r="P65" s="477"/>
      <c r="Q65" s="477"/>
      <c r="R65" s="478"/>
      <c r="S65" s="476"/>
      <c r="T65" s="477"/>
      <c r="U65" s="477"/>
      <c r="V65" s="478"/>
      <c r="W65" s="476"/>
      <c r="X65" s="477"/>
      <c r="Y65" s="478"/>
      <c r="Z65" s="486"/>
      <c r="AA65" s="386"/>
    </row>
    <row r="66" spans="1:27" ht="10.199999999999999" customHeight="1">
      <c r="A66" s="475"/>
      <c r="B66" s="479"/>
      <c r="C66" s="275"/>
      <c r="D66" s="275"/>
      <c r="E66" s="275"/>
      <c r="F66" s="276"/>
      <c r="G66" s="479"/>
      <c r="H66" s="275"/>
      <c r="I66" s="275"/>
      <c r="J66" s="275"/>
      <c r="K66" s="276"/>
      <c r="L66" s="483"/>
      <c r="M66" s="484"/>
      <c r="N66" s="485"/>
      <c r="O66" s="479"/>
      <c r="P66" s="275"/>
      <c r="Q66" s="275"/>
      <c r="R66" s="276"/>
      <c r="S66" s="479"/>
      <c r="T66" s="275"/>
      <c r="U66" s="275"/>
      <c r="V66" s="276"/>
      <c r="W66" s="479"/>
      <c r="X66" s="275"/>
      <c r="Y66" s="276"/>
      <c r="Z66" s="487"/>
      <c r="AA66" s="386"/>
    </row>
    <row r="67" spans="1:27" ht="10.199999999999999" customHeight="1">
      <c r="A67" s="474">
        <v>105</v>
      </c>
      <c r="B67" s="476"/>
      <c r="C67" s="477"/>
      <c r="D67" s="477"/>
      <c r="E67" s="477"/>
      <c r="F67" s="478"/>
      <c r="G67" s="476"/>
      <c r="H67" s="477"/>
      <c r="I67" s="477"/>
      <c r="J67" s="477"/>
      <c r="K67" s="478"/>
      <c r="L67" s="480"/>
      <c r="M67" s="481"/>
      <c r="N67" s="482"/>
      <c r="O67" s="476"/>
      <c r="P67" s="477"/>
      <c r="Q67" s="477"/>
      <c r="R67" s="478"/>
      <c r="S67" s="476"/>
      <c r="T67" s="477"/>
      <c r="U67" s="477"/>
      <c r="V67" s="478"/>
      <c r="W67" s="476"/>
      <c r="X67" s="477"/>
      <c r="Y67" s="478"/>
      <c r="Z67" s="486"/>
      <c r="AA67" s="386"/>
    </row>
    <row r="68" spans="1:27" ht="10.199999999999999" customHeight="1">
      <c r="A68" s="475"/>
      <c r="B68" s="479"/>
      <c r="C68" s="275"/>
      <c r="D68" s="275"/>
      <c r="E68" s="275"/>
      <c r="F68" s="276"/>
      <c r="G68" s="479"/>
      <c r="H68" s="275"/>
      <c r="I68" s="275"/>
      <c r="J68" s="275"/>
      <c r="K68" s="276"/>
      <c r="L68" s="483"/>
      <c r="M68" s="484"/>
      <c r="N68" s="485"/>
      <c r="O68" s="479"/>
      <c r="P68" s="275"/>
      <c r="Q68" s="275"/>
      <c r="R68" s="276"/>
      <c r="S68" s="479"/>
      <c r="T68" s="275"/>
      <c r="U68" s="275"/>
      <c r="V68" s="276"/>
      <c r="W68" s="479"/>
      <c r="X68" s="275"/>
      <c r="Y68" s="276"/>
      <c r="Z68" s="487"/>
      <c r="AA68" s="386"/>
    </row>
    <row r="69" spans="1:27" ht="10.199999999999999" customHeight="1">
      <c r="A69" s="474">
        <v>106</v>
      </c>
      <c r="B69" s="476"/>
      <c r="C69" s="477"/>
      <c r="D69" s="477"/>
      <c r="E69" s="477"/>
      <c r="F69" s="478"/>
      <c r="G69" s="476"/>
      <c r="H69" s="477"/>
      <c r="I69" s="477"/>
      <c r="J69" s="477"/>
      <c r="K69" s="478"/>
      <c r="L69" s="480"/>
      <c r="M69" s="481"/>
      <c r="N69" s="482"/>
      <c r="O69" s="476"/>
      <c r="P69" s="477"/>
      <c r="Q69" s="477"/>
      <c r="R69" s="478"/>
      <c r="S69" s="476"/>
      <c r="T69" s="477"/>
      <c r="U69" s="477"/>
      <c r="V69" s="478"/>
      <c r="W69" s="476"/>
      <c r="X69" s="477"/>
      <c r="Y69" s="478"/>
      <c r="Z69" s="486"/>
      <c r="AA69" s="386"/>
    </row>
    <row r="70" spans="1:27" ht="10.199999999999999" customHeight="1">
      <c r="A70" s="475"/>
      <c r="B70" s="479"/>
      <c r="C70" s="275"/>
      <c r="D70" s="275"/>
      <c r="E70" s="275"/>
      <c r="F70" s="276"/>
      <c r="G70" s="479"/>
      <c r="H70" s="275"/>
      <c r="I70" s="275"/>
      <c r="J70" s="275"/>
      <c r="K70" s="276"/>
      <c r="L70" s="483"/>
      <c r="M70" s="484"/>
      <c r="N70" s="485"/>
      <c r="O70" s="479"/>
      <c r="P70" s="275"/>
      <c r="Q70" s="275"/>
      <c r="R70" s="276"/>
      <c r="S70" s="479"/>
      <c r="T70" s="275"/>
      <c r="U70" s="275"/>
      <c r="V70" s="276"/>
      <c r="W70" s="479"/>
      <c r="X70" s="275"/>
      <c r="Y70" s="276"/>
      <c r="Z70" s="487"/>
      <c r="AA70" s="386"/>
    </row>
    <row r="71" spans="1:27" ht="10.199999999999999" customHeight="1">
      <c r="A71" s="474">
        <v>107</v>
      </c>
      <c r="B71" s="476"/>
      <c r="C71" s="477"/>
      <c r="D71" s="477"/>
      <c r="E71" s="477"/>
      <c r="F71" s="478"/>
      <c r="G71" s="476"/>
      <c r="H71" s="477"/>
      <c r="I71" s="477"/>
      <c r="J71" s="477"/>
      <c r="K71" s="478"/>
      <c r="L71" s="480"/>
      <c r="M71" s="481"/>
      <c r="N71" s="482"/>
      <c r="O71" s="476"/>
      <c r="P71" s="477"/>
      <c r="Q71" s="477"/>
      <c r="R71" s="478"/>
      <c r="S71" s="476"/>
      <c r="T71" s="477"/>
      <c r="U71" s="477"/>
      <c r="V71" s="478"/>
      <c r="W71" s="476"/>
      <c r="X71" s="477"/>
      <c r="Y71" s="478"/>
      <c r="Z71" s="486"/>
      <c r="AA71" s="386"/>
    </row>
    <row r="72" spans="1:27" ht="10.199999999999999" customHeight="1">
      <c r="A72" s="475"/>
      <c r="B72" s="479"/>
      <c r="C72" s="275"/>
      <c r="D72" s="275"/>
      <c r="E72" s="275"/>
      <c r="F72" s="276"/>
      <c r="G72" s="479"/>
      <c r="H72" s="275"/>
      <c r="I72" s="275"/>
      <c r="J72" s="275"/>
      <c r="K72" s="276"/>
      <c r="L72" s="483"/>
      <c r="M72" s="484"/>
      <c r="N72" s="485"/>
      <c r="O72" s="479"/>
      <c r="P72" s="275"/>
      <c r="Q72" s="275"/>
      <c r="R72" s="276"/>
      <c r="S72" s="479"/>
      <c r="T72" s="275"/>
      <c r="U72" s="275"/>
      <c r="V72" s="276"/>
      <c r="W72" s="479"/>
      <c r="X72" s="275"/>
      <c r="Y72" s="276"/>
      <c r="Z72" s="487"/>
      <c r="AA72" s="386"/>
    </row>
    <row r="73" spans="1:27" ht="10.199999999999999" customHeight="1">
      <c r="A73" s="474">
        <v>108</v>
      </c>
      <c r="B73" s="476"/>
      <c r="C73" s="477"/>
      <c r="D73" s="477"/>
      <c r="E73" s="477"/>
      <c r="F73" s="478"/>
      <c r="G73" s="476"/>
      <c r="H73" s="477"/>
      <c r="I73" s="477"/>
      <c r="J73" s="477"/>
      <c r="K73" s="478"/>
      <c r="L73" s="480"/>
      <c r="M73" s="488"/>
      <c r="N73" s="489"/>
      <c r="O73" s="476"/>
      <c r="P73" s="477"/>
      <c r="Q73" s="477"/>
      <c r="R73" s="478"/>
      <c r="S73" s="476"/>
      <c r="T73" s="477"/>
      <c r="U73" s="477"/>
      <c r="V73" s="478"/>
      <c r="W73" s="476"/>
      <c r="X73" s="477"/>
      <c r="Y73" s="478"/>
      <c r="Z73" s="486"/>
      <c r="AA73" s="386"/>
    </row>
    <row r="74" spans="1:27" ht="10.199999999999999" customHeight="1">
      <c r="A74" s="475"/>
      <c r="B74" s="479"/>
      <c r="C74" s="275"/>
      <c r="D74" s="275"/>
      <c r="E74" s="275"/>
      <c r="F74" s="276"/>
      <c r="G74" s="479"/>
      <c r="H74" s="275"/>
      <c r="I74" s="275"/>
      <c r="J74" s="275"/>
      <c r="K74" s="276"/>
      <c r="L74" s="490"/>
      <c r="M74" s="491"/>
      <c r="N74" s="492"/>
      <c r="O74" s="479"/>
      <c r="P74" s="275"/>
      <c r="Q74" s="275"/>
      <c r="R74" s="276"/>
      <c r="S74" s="479"/>
      <c r="T74" s="275"/>
      <c r="U74" s="275"/>
      <c r="V74" s="276"/>
      <c r="W74" s="479"/>
      <c r="X74" s="275"/>
      <c r="Y74" s="276"/>
      <c r="Z74" s="487"/>
      <c r="AA74" s="386"/>
    </row>
    <row r="75" spans="1:27" ht="10.199999999999999" customHeight="1">
      <c r="A75" s="474">
        <v>109</v>
      </c>
      <c r="B75" s="476"/>
      <c r="C75" s="477"/>
      <c r="D75" s="477"/>
      <c r="E75" s="477"/>
      <c r="F75" s="478"/>
      <c r="G75" s="476"/>
      <c r="H75" s="477"/>
      <c r="I75" s="477"/>
      <c r="J75" s="477"/>
      <c r="K75" s="478"/>
      <c r="L75" s="480"/>
      <c r="M75" s="481"/>
      <c r="N75" s="482"/>
      <c r="O75" s="476"/>
      <c r="P75" s="477"/>
      <c r="Q75" s="477"/>
      <c r="R75" s="478"/>
      <c r="S75" s="476"/>
      <c r="T75" s="477"/>
      <c r="U75" s="477"/>
      <c r="V75" s="478"/>
      <c r="W75" s="476"/>
      <c r="X75" s="477"/>
      <c r="Y75" s="478"/>
      <c r="Z75" s="486"/>
      <c r="AA75" s="386"/>
    </row>
    <row r="76" spans="1:27" ht="10.199999999999999" customHeight="1">
      <c r="A76" s="475"/>
      <c r="B76" s="479"/>
      <c r="C76" s="275"/>
      <c r="D76" s="275"/>
      <c r="E76" s="275"/>
      <c r="F76" s="276"/>
      <c r="G76" s="479"/>
      <c r="H76" s="275"/>
      <c r="I76" s="275"/>
      <c r="J76" s="275"/>
      <c r="K76" s="276"/>
      <c r="L76" s="483"/>
      <c r="M76" s="484"/>
      <c r="N76" s="485"/>
      <c r="O76" s="479"/>
      <c r="P76" s="275"/>
      <c r="Q76" s="275"/>
      <c r="R76" s="276"/>
      <c r="S76" s="479"/>
      <c r="T76" s="275"/>
      <c r="U76" s="275"/>
      <c r="V76" s="276"/>
      <c r="W76" s="479"/>
      <c r="X76" s="275"/>
      <c r="Y76" s="276"/>
      <c r="Z76" s="487"/>
      <c r="AA76" s="386"/>
    </row>
    <row r="77" spans="1:27" ht="10.199999999999999" customHeight="1">
      <c r="A77" s="474">
        <v>110</v>
      </c>
      <c r="B77" s="476"/>
      <c r="C77" s="477"/>
      <c r="D77" s="477"/>
      <c r="E77" s="477"/>
      <c r="F77" s="478"/>
      <c r="G77" s="476"/>
      <c r="H77" s="477"/>
      <c r="I77" s="477"/>
      <c r="J77" s="477"/>
      <c r="K77" s="478"/>
      <c r="L77" s="480"/>
      <c r="M77" s="481"/>
      <c r="N77" s="482"/>
      <c r="O77" s="476"/>
      <c r="P77" s="477"/>
      <c r="Q77" s="477"/>
      <c r="R77" s="478"/>
      <c r="S77" s="476"/>
      <c r="T77" s="477"/>
      <c r="U77" s="477"/>
      <c r="V77" s="478"/>
      <c r="W77" s="476"/>
      <c r="X77" s="477"/>
      <c r="Y77" s="478"/>
      <c r="Z77" s="486"/>
      <c r="AA77" s="386"/>
    </row>
    <row r="78" spans="1:27" ht="10.199999999999999" customHeight="1">
      <c r="A78" s="475"/>
      <c r="B78" s="479"/>
      <c r="C78" s="275"/>
      <c r="D78" s="275"/>
      <c r="E78" s="275"/>
      <c r="F78" s="276"/>
      <c r="G78" s="479"/>
      <c r="H78" s="275"/>
      <c r="I78" s="275"/>
      <c r="J78" s="275"/>
      <c r="K78" s="276"/>
      <c r="L78" s="483"/>
      <c r="M78" s="484"/>
      <c r="N78" s="485"/>
      <c r="O78" s="479"/>
      <c r="P78" s="275"/>
      <c r="Q78" s="275"/>
      <c r="R78" s="276"/>
      <c r="S78" s="479"/>
      <c r="T78" s="275"/>
      <c r="U78" s="275"/>
      <c r="V78" s="276"/>
      <c r="W78" s="479"/>
      <c r="X78" s="275"/>
      <c r="Y78" s="276"/>
      <c r="Z78" s="487"/>
      <c r="AA78" s="386"/>
    </row>
    <row r="79" spans="1:27" ht="10.199999999999999" customHeight="1">
      <c r="A79" s="474">
        <v>111</v>
      </c>
      <c r="B79" s="476"/>
      <c r="C79" s="477"/>
      <c r="D79" s="477"/>
      <c r="E79" s="477"/>
      <c r="F79" s="478"/>
      <c r="G79" s="476"/>
      <c r="H79" s="477"/>
      <c r="I79" s="477"/>
      <c r="J79" s="477"/>
      <c r="K79" s="478"/>
      <c r="L79" s="480"/>
      <c r="M79" s="481"/>
      <c r="N79" s="482"/>
      <c r="O79" s="476"/>
      <c r="P79" s="477"/>
      <c r="Q79" s="477"/>
      <c r="R79" s="478"/>
      <c r="S79" s="476"/>
      <c r="T79" s="477"/>
      <c r="U79" s="477"/>
      <c r="V79" s="478"/>
      <c r="W79" s="476"/>
      <c r="X79" s="477"/>
      <c r="Y79" s="478"/>
      <c r="Z79" s="486"/>
      <c r="AA79" s="386"/>
    </row>
    <row r="80" spans="1:27" ht="10.199999999999999" customHeight="1">
      <c r="A80" s="475"/>
      <c r="B80" s="479"/>
      <c r="C80" s="275"/>
      <c r="D80" s="275"/>
      <c r="E80" s="275"/>
      <c r="F80" s="276"/>
      <c r="G80" s="479"/>
      <c r="H80" s="275"/>
      <c r="I80" s="275"/>
      <c r="J80" s="275"/>
      <c r="K80" s="276"/>
      <c r="L80" s="483"/>
      <c r="M80" s="484"/>
      <c r="N80" s="485"/>
      <c r="O80" s="479"/>
      <c r="P80" s="275"/>
      <c r="Q80" s="275"/>
      <c r="R80" s="276"/>
      <c r="S80" s="479"/>
      <c r="T80" s="275"/>
      <c r="U80" s="275"/>
      <c r="V80" s="276"/>
      <c r="W80" s="479"/>
      <c r="X80" s="275"/>
      <c r="Y80" s="276"/>
      <c r="Z80" s="487"/>
      <c r="AA80" s="386"/>
    </row>
    <row r="81" spans="1:27" ht="10.199999999999999" customHeight="1">
      <c r="A81" s="474">
        <v>112</v>
      </c>
      <c r="B81" s="476"/>
      <c r="C81" s="477"/>
      <c r="D81" s="477"/>
      <c r="E81" s="477"/>
      <c r="F81" s="478"/>
      <c r="G81" s="476"/>
      <c r="H81" s="477"/>
      <c r="I81" s="477"/>
      <c r="J81" s="477"/>
      <c r="K81" s="478"/>
      <c r="L81" s="480"/>
      <c r="M81" s="481"/>
      <c r="N81" s="482"/>
      <c r="O81" s="476"/>
      <c r="P81" s="477"/>
      <c r="Q81" s="477"/>
      <c r="R81" s="478"/>
      <c r="S81" s="476"/>
      <c r="T81" s="477"/>
      <c r="U81" s="477"/>
      <c r="V81" s="478"/>
      <c r="W81" s="476"/>
      <c r="X81" s="477"/>
      <c r="Y81" s="478"/>
      <c r="Z81" s="486"/>
      <c r="AA81" s="386"/>
    </row>
    <row r="82" spans="1:27" ht="10.199999999999999" customHeight="1">
      <c r="A82" s="475"/>
      <c r="B82" s="479"/>
      <c r="C82" s="275"/>
      <c r="D82" s="275"/>
      <c r="E82" s="275"/>
      <c r="F82" s="276"/>
      <c r="G82" s="479"/>
      <c r="H82" s="275"/>
      <c r="I82" s="275"/>
      <c r="J82" s="275"/>
      <c r="K82" s="276"/>
      <c r="L82" s="483"/>
      <c r="M82" s="484"/>
      <c r="N82" s="485"/>
      <c r="O82" s="479"/>
      <c r="P82" s="275"/>
      <c r="Q82" s="275"/>
      <c r="R82" s="276"/>
      <c r="S82" s="479"/>
      <c r="T82" s="275"/>
      <c r="U82" s="275"/>
      <c r="V82" s="276"/>
      <c r="W82" s="479"/>
      <c r="X82" s="275"/>
      <c r="Y82" s="276"/>
      <c r="Z82" s="487"/>
      <c r="AA82" s="386"/>
    </row>
    <row r="83" spans="1:27" ht="10.199999999999999" customHeight="1">
      <c r="A83" s="474">
        <v>113</v>
      </c>
      <c r="B83" s="476"/>
      <c r="C83" s="477"/>
      <c r="D83" s="477"/>
      <c r="E83" s="477"/>
      <c r="F83" s="478"/>
      <c r="G83" s="476"/>
      <c r="H83" s="477"/>
      <c r="I83" s="477"/>
      <c r="J83" s="477"/>
      <c r="K83" s="478"/>
      <c r="L83" s="480"/>
      <c r="M83" s="481"/>
      <c r="N83" s="482"/>
      <c r="O83" s="476"/>
      <c r="P83" s="477"/>
      <c r="Q83" s="477"/>
      <c r="R83" s="478"/>
      <c r="S83" s="476"/>
      <c r="T83" s="477"/>
      <c r="U83" s="477"/>
      <c r="V83" s="478"/>
      <c r="W83" s="476"/>
      <c r="X83" s="477"/>
      <c r="Y83" s="478"/>
      <c r="Z83" s="486"/>
      <c r="AA83" s="386"/>
    </row>
    <row r="84" spans="1:27" ht="10.199999999999999" customHeight="1">
      <c r="A84" s="475"/>
      <c r="B84" s="479"/>
      <c r="C84" s="275"/>
      <c r="D84" s="275"/>
      <c r="E84" s="275"/>
      <c r="F84" s="276"/>
      <c r="G84" s="479"/>
      <c r="H84" s="275"/>
      <c r="I84" s="275"/>
      <c r="J84" s="275"/>
      <c r="K84" s="276"/>
      <c r="L84" s="483"/>
      <c r="M84" s="484"/>
      <c r="N84" s="485"/>
      <c r="O84" s="479"/>
      <c r="P84" s="275"/>
      <c r="Q84" s="275"/>
      <c r="R84" s="276"/>
      <c r="S84" s="479"/>
      <c r="T84" s="275"/>
      <c r="U84" s="275"/>
      <c r="V84" s="276"/>
      <c r="W84" s="479"/>
      <c r="X84" s="275"/>
      <c r="Y84" s="276"/>
      <c r="Z84" s="487"/>
      <c r="AA84" s="386"/>
    </row>
    <row r="85" spans="1:27" ht="10.199999999999999" customHeight="1">
      <c r="A85" s="474">
        <v>114</v>
      </c>
      <c r="B85" s="476"/>
      <c r="C85" s="477"/>
      <c r="D85" s="477"/>
      <c r="E85" s="477"/>
      <c r="F85" s="478"/>
      <c r="G85" s="476"/>
      <c r="H85" s="477"/>
      <c r="I85" s="477"/>
      <c r="J85" s="477"/>
      <c r="K85" s="478"/>
      <c r="L85" s="480"/>
      <c r="M85" s="481"/>
      <c r="N85" s="482"/>
      <c r="O85" s="476"/>
      <c r="P85" s="477"/>
      <c r="Q85" s="477"/>
      <c r="R85" s="478"/>
      <c r="S85" s="476"/>
      <c r="T85" s="477"/>
      <c r="U85" s="477"/>
      <c r="V85" s="478"/>
      <c r="W85" s="476"/>
      <c r="X85" s="477"/>
      <c r="Y85" s="478"/>
      <c r="Z85" s="486"/>
      <c r="AA85" s="386"/>
    </row>
    <row r="86" spans="1:27" ht="10.199999999999999" customHeight="1">
      <c r="A86" s="475"/>
      <c r="B86" s="479"/>
      <c r="C86" s="275"/>
      <c r="D86" s="275"/>
      <c r="E86" s="275"/>
      <c r="F86" s="276"/>
      <c r="G86" s="479"/>
      <c r="H86" s="275"/>
      <c r="I86" s="275"/>
      <c r="J86" s="275"/>
      <c r="K86" s="276"/>
      <c r="L86" s="483"/>
      <c r="M86" s="484"/>
      <c r="N86" s="485"/>
      <c r="O86" s="479"/>
      <c r="P86" s="275"/>
      <c r="Q86" s="275"/>
      <c r="R86" s="276"/>
      <c r="S86" s="479"/>
      <c r="T86" s="275"/>
      <c r="U86" s="275"/>
      <c r="V86" s="276"/>
      <c r="W86" s="479"/>
      <c r="X86" s="275"/>
      <c r="Y86" s="276"/>
      <c r="Z86" s="487"/>
      <c r="AA86" s="386"/>
    </row>
    <row r="87" spans="1:27" ht="10.199999999999999" customHeight="1">
      <c r="A87" s="474">
        <v>115</v>
      </c>
      <c r="B87" s="476"/>
      <c r="C87" s="477"/>
      <c r="D87" s="477"/>
      <c r="E87" s="477"/>
      <c r="F87" s="478"/>
      <c r="G87" s="476"/>
      <c r="H87" s="477"/>
      <c r="I87" s="477"/>
      <c r="J87" s="477"/>
      <c r="K87" s="478"/>
      <c r="L87" s="480"/>
      <c r="M87" s="488"/>
      <c r="N87" s="489"/>
      <c r="O87" s="476"/>
      <c r="P87" s="477"/>
      <c r="Q87" s="477"/>
      <c r="R87" s="478"/>
      <c r="S87" s="476"/>
      <c r="T87" s="477"/>
      <c r="U87" s="477"/>
      <c r="V87" s="478"/>
      <c r="W87" s="476"/>
      <c r="X87" s="477"/>
      <c r="Y87" s="478"/>
      <c r="Z87" s="486"/>
      <c r="AA87" s="386"/>
    </row>
    <row r="88" spans="1:27" ht="10.199999999999999" customHeight="1">
      <c r="A88" s="475"/>
      <c r="B88" s="479"/>
      <c r="C88" s="275"/>
      <c r="D88" s="275"/>
      <c r="E88" s="275"/>
      <c r="F88" s="276"/>
      <c r="G88" s="479"/>
      <c r="H88" s="275"/>
      <c r="I88" s="275"/>
      <c r="J88" s="275"/>
      <c r="K88" s="276"/>
      <c r="L88" s="490"/>
      <c r="M88" s="491"/>
      <c r="N88" s="492"/>
      <c r="O88" s="479"/>
      <c r="P88" s="275"/>
      <c r="Q88" s="275"/>
      <c r="R88" s="276"/>
      <c r="S88" s="479"/>
      <c r="T88" s="275"/>
      <c r="U88" s="275"/>
      <c r="V88" s="276"/>
      <c r="W88" s="479"/>
      <c r="X88" s="275"/>
      <c r="Y88" s="276"/>
      <c r="Z88" s="487"/>
      <c r="AA88" s="386"/>
    </row>
    <row r="89" spans="1:27" ht="10.199999999999999" customHeight="1">
      <c r="A89" s="474">
        <v>116</v>
      </c>
      <c r="B89" s="476"/>
      <c r="C89" s="477"/>
      <c r="D89" s="477"/>
      <c r="E89" s="477"/>
      <c r="F89" s="478"/>
      <c r="G89" s="476"/>
      <c r="H89" s="477"/>
      <c r="I89" s="477"/>
      <c r="J89" s="477"/>
      <c r="K89" s="478"/>
      <c r="L89" s="480"/>
      <c r="M89" s="481"/>
      <c r="N89" s="482"/>
      <c r="O89" s="476"/>
      <c r="P89" s="477"/>
      <c r="Q89" s="477"/>
      <c r="R89" s="478"/>
      <c r="S89" s="476"/>
      <c r="T89" s="477"/>
      <c r="U89" s="477"/>
      <c r="V89" s="478"/>
      <c r="W89" s="476"/>
      <c r="X89" s="477"/>
      <c r="Y89" s="478"/>
      <c r="Z89" s="486"/>
      <c r="AA89" s="386"/>
    </row>
    <row r="90" spans="1:27" ht="10.199999999999999" customHeight="1">
      <c r="A90" s="475"/>
      <c r="B90" s="479"/>
      <c r="C90" s="275"/>
      <c r="D90" s="275"/>
      <c r="E90" s="275"/>
      <c r="F90" s="276"/>
      <c r="G90" s="479"/>
      <c r="H90" s="275"/>
      <c r="I90" s="275"/>
      <c r="J90" s="275"/>
      <c r="K90" s="276"/>
      <c r="L90" s="483"/>
      <c r="M90" s="484"/>
      <c r="N90" s="485"/>
      <c r="O90" s="479"/>
      <c r="P90" s="275"/>
      <c r="Q90" s="275"/>
      <c r="R90" s="276"/>
      <c r="S90" s="479"/>
      <c r="T90" s="275"/>
      <c r="U90" s="275"/>
      <c r="V90" s="276"/>
      <c r="W90" s="479"/>
      <c r="X90" s="275"/>
      <c r="Y90" s="276"/>
      <c r="Z90" s="487"/>
      <c r="AA90" s="386"/>
    </row>
    <row r="91" spans="1:27" ht="10.199999999999999" customHeight="1">
      <c r="A91" s="474">
        <v>117</v>
      </c>
      <c r="B91" s="476"/>
      <c r="C91" s="477"/>
      <c r="D91" s="477"/>
      <c r="E91" s="477"/>
      <c r="F91" s="478"/>
      <c r="G91" s="476"/>
      <c r="H91" s="477"/>
      <c r="I91" s="477"/>
      <c r="J91" s="477"/>
      <c r="K91" s="478"/>
      <c r="L91" s="480"/>
      <c r="M91" s="481"/>
      <c r="N91" s="482"/>
      <c r="O91" s="476"/>
      <c r="P91" s="477"/>
      <c r="Q91" s="477"/>
      <c r="R91" s="478"/>
      <c r="S91" s="476"/>
      <c r="T91" s="477"/>
      <c r="U91" s="477"/>
      <c r="V91" s="478"/>
      <c r="W91" s="476"/>
      <c r="X91" s="477"/>
      <c r="Y91" s="478"/>
      <c r="Z91" s="486"/>
      <c r="AA91" s="386"/>
    </row>
    <row r="92" spans="1:27" ht="10.199999999999999" customHeight="1">
      <c r="A92" s="475"/>
      <c r="B92" s="479"/>
      <c r="C92" s="275"/>
      <c r="D92" s="275"/>
      <c r="E92" s="275"/>
      <c r="F92" s="276"/>
      <c r="G92" s="479"/>
      <c r="H92" s="275"/>
      <c r="I92" s="275"/>
      <c r="J92" s="275"/>
      <c r="K92" s="276"/>
      <c r="L92" s="483"/>
      <c r="M92" s="484"/>
      <c r="N92" s="485"/>
      <c r="O92" s="479"/>
      <c r="P92" s="275"/>
      <c r="Q92" s="275"/>
      <c r="R92" s="276"/>
      <c r="S92" s="479"/>
      <c r="T92" s="275"/>
      <c r="U92" s="275"/>
      <c r="V92" s="276"/>
      <c r="W92" s="479"/>
      <c r="X92" s="275"/>
      <c r="Y92" s="276"/>
      <c r="Z92" s="487"/>
      <c r="AA92" s="386"/>
    </row>
    <row r="93" spans="1:27" ht="10.199999999999999" customHeight="1">
      <c r="A93" s="474">
        <v>118</v>
      </c>
      <c r="B93" s="476"/>
      <c r="C93" s="477"/>
      <c r="D93" s="477"/>
      <c r="E93" s="477"/>
      <c r="F93" s="478"/>
      <c r="G93" s="476"/>
      <c r="H93" s="477"/>
      <c r="I93" s="477"/>
      <c r="J93" s="477"/>
      <c r="K93" s="478"/>
      <c r="L93" s="480"/>
      <c r="M93" s="481"/>
      <c r="N93" s="482"/>
      <c r="O93" s="476"/>
      <c r="P93" s="477"/>
      <c r="Q93" s="477"/>
      <c r="R93" s="478"/>
      <c r="S93" s="476"/>
      <c r="T93" s="477"/>
      <c r="U93" s="477"/>
      <c r="V93" s="478"/>
      <c r="W93" s="476"/>
      <c r="X93" s="477"/>
      <c r="Y93" s="478"/>
      <c r="Z93" s="486"/>
      <c r="AA93" s="386"/>
    </row>
    <row r="94" spans="1:27" ht="10.199999999999999" customHeight="1">
      <c r="A94" s="475"/>
      <c r="B94" s="479"/>
      <c r="C94" s="275"/>
      <c r="D94" s="275"/>
      <c r="E94" s="275"/>
      <c r="F94" s="276"/>
      <c r="G94" s="479"/>
      <c r="H94" s="275"/>
      <c r="I94" s="275"/>
      <c r="J94" s="275"/>
      <c r="K94" s="276"/>
      <c r="L94" s="483"/>
      <c r="M94" s="484"/>
      <c r="N94" s="485"/>
      <c r="O94" s="479"/>
      <c r="P94" s="275"/>
      <c r="Q94" s="275"/>
      <c r="R94" s="276"/>
      <c r="S94" s="479"/>
      <c r="T94" s="275"/>
      <c r="U94" s="275"/>
      <c r="V94" s="276"/>
      <c r="W94" s="479"/>
      <c r="X94" s="275"/>
      <c r="Y94" s="276"/>
      <c r="Z94" s="487"/>
      <c r="AA94" s="386"/>
    </row>
    <row r="95" spans="1:27" ht="10.199999999999999" customHeight="1">
      <c r="A95" s="474">
        <v>119</v>
      </c>
      <c r="B95" s="476"/>
      <c r="C95" s="477"/>
      <c r="D95" s="477"/>
      <c r="E95" s="477"/>
      <c r="F95" s="478"/>
      <c r="G95" s="476"/>
      <c r="H95" s="477"/>
      <c r="I95" s="477"/>
      <c r="J95" s="477"/>
      <c r="K95" s="478"/>
      <c r="L95" s="480"/>
      <c r="M95" s="481"/>
      <c r="N95" s="482"/>
      <c r="O95" s="476"/>
      <c r="P95" s="477"/>
      <c r="Q95" s="477"/>
      <c r="R95" s="478"/>
      <c r="S95" s="476"/>
      <c r="T95" s="477"/>
      <c r="U95" s="477"/>
      <c r="V95" s="478"/>
      <c r="W95" s="476"/>
      <c r="X95" s="477"/>
      <c r="Y95" s="478"/>
      <c r="Z95" s="486"/>
      <c r="AA95" s="386"/>
    </row>
    <row r="96" spans="1:27" ht="10.199999999999999" customHeight="1">
      <c r="A96" s="475"/>
      <c r="B96" s="479"/>
      <c r="C96" s="275"/>
      <c r="D96" s="275"/>
      <c r="E96" s="275"/>
      <c r="F96" s="276"/>
      <c r="G96" s="479"/>
      <c r="H96" s="275"/>
      <c r="I96" s="275"/>
      <c r="J96" s="275"/>
      <c r="K96" s="276"/>
      <c r="L96" s="483"/>
      <c r="M96" s="484"/>
      <c r="N96" s="485"/>
      <c r="O96" s="479"/>
      <c r="P96" s="275"/>
      <c r="Q96" s="275"/>
      <c r="R96" s="276"/>
      <c r="S96" s="479"/>
      <c r="T96" s="275"/>
      <c r="U96" s="275"/>
      <c r="V96" s="276"/>
      <c r="W96" s="479"/>
      <c r="X96" s="275"/>
      <c r="Y96" s="276"/>
      <c r="Z96" s="487"/>
      <c r="AA96" s="386"/>
    </row>
    <row r="97" spans="1:27" ht="10.199999999999999" customHeight="1">
      <c r="A97" s="474">
        <v>120</v>
      </c>
      <c r="B97" s="476"/>
      <c r="C97" s="477"/>
      <c r="D97" s="477"/>
      <c r="E97" s="477"/>
      <c r="F97" s="478"/>
      <c r="G97" s="476"/>
      <c r="H97" s="477"/>
      <c r="I97" s="477"/>
      <c r="J97" s="477"/>
      <c r="K97" s="478"/>
      <c r="L97" s="480"/>
      <c r="M97" s="481"/>
      <c r="N97" s="482"/>
      <c r="O97" s="476"/>
      <c r="P97" s="477"/>
      <c r="Q97" s="477"/>
      <c r="R97" s="478"/>
      <c r="S97" s="476"/>
      <c r="T97" s="477"/>
      <c r="U97" s="477"/>
      <c r="V97" s="478"/>
      <c r="W97" s="476"/>
      <c r="X97" s="477"/>
      <c r="Y97" s="478"/>
      <c r="Z97" s="486"/>
      <c r="AA97" s="386"/>
    </row>
    <row r="98" spans="1:27" ht="10.199999999999999" customHeight="1">
      <c r="A98" s="475"/>
      <c r="B98" s="479"/>
      <c r="C98" s="275"/>
      <c r="D98" s="275"/>
      <c r="E98" s="275"/>
      <c r="F98" s="276"/>
      <c r="G98" s="479"/>
      <c r="H98" s="275"/>
      <c r="I98" s="275"/>
      <c r="J98" s="275"/>
      <c r="K98" s="276"/>
      <c r="L98" s="483"/>
      <c r="M98" s="484"/>
      <c r="N98" s="485"/>
      <c r="O98" s="479"/>
      <c r="P98" s="275"/>
      <c r="Q98" s="275"/>
      <c r="R98" s="276"/>
      <c r="S98" s="479"/>
      <c r="T98" s="275"/>
      <c r="U98" s="275"/>
      <c r="V98" s="276"/>
      <c r="W98" s="479"/>
      <c r="X98" s="275"/>
      <c r="Y98" s="276"/>
      <c r="Z98" s="487"/>
      <c r="AA98" s="386"/>
    </row>
    <row r="99" spans="1:27" ht="10.199999999999999" customHeight="1">
      <c r="R99" s="544"/>
      <c r="S99" s="544"/>
      <c r="T99" s="544"/>
      <c r="U99" s="544"/>
      <c r="V99" s="544"/>
      <c r="W99" s="544"/>
      <c r="X99" s="544"/>
      <c r="Y99" s="544"/>
      <c r="Z99" s="544"/>
      <c r="AA99" s="386"/>
    </row>
    <row r="100" spans="1:27" ht="10.199999999999999" customHeight="1">
      <c r="R100" s="545"/>
      <c r="S100" s="545"/>
      <c r="T100" s="545"/>
      <c r="U100" s="545"/>
      <c r="V100" s="545"/>
      <c r="W100" s="545"/>
      <c r="X100" s="545"/>
      <c r="Y100" s="545"/>
      <c r="Z100" s="545"/>
      <c r="AA100" s="386"/>
    </row>
    <row r="101" spans="1:27" ht="10.199999999999999" customHeight="1">
      <c r="B101" s="524" t="s">
        <v>462</v>
      </c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N101" s="555">
        <f>COUNTA(Z19:Z97)+('Formular 4a_2'!N101)</f>
        <v>0</v>
      </c>
      <c r="O101" s="556"/>
      <c r="AA101" s="386"/>
    </row>
    <row r="102" spans="1:27" ht="10.199999999999999" customHeight="1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N102" s="557"/>
      <c r="O102" s="558"/>
      <c r="AA102" s="386"/>
    </row>
    <row r="103" spans="1:27" ht="10.199999999999999" customHeight="1">
      <c r="AA103" s="386"/>
    </row>
    <row r="104" spans="1:27" ht="10.199999999999999" customHeight="1">
      <c r="B104" s="306" t="s">
        <v>463</v>
      </c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N104" s="555">
        <f>COUNTIF(Z19:Z97,"w")+('Formular 4a_2'!N104)</f>
        <v>0</v>
      </c>
      <c r="O104" s="556"/>
      <c r="Q104" s="559" t="str">
        <f>IF(N104&lt;1,"",N104/N101)</f>
        <v/>
      </c>
      <c r="R104" s="560"/>
      <c r="AA104" s="386"/>
    </row>
    <row r="105" spans="1:27" ht="10.199999999999999" customHeight="1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N105" s="557"/>
      <c r="O105" s="558"/>
      <c r="Q105" s="561"/>
      <c r="R105" s="562"/>
      <c r="AA105" s="386"/>
    </row>
    <row r="106" spans="1:27" ht="10.199999999999999" customHeight="1">
      <c r="AA106" s="386"/>
    </row>
    <row r="107" spans="1:27" ht="10.199999999999999" customHeight="1">
      <c r="B107" s="306" t="s">
        <v>464</v>
      </c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N107" s="555">
        <f>COUNTIF(Z19:Z97,"m")+('Formular 4a_2'!N107)</f>
        <v>0</v>
      </c>
      <c r="O107" s="556"/>
      <c r="Q107" s="559" t="str">
        <f>IF(N107&lt;1,"",N107/N101)</f>
        <v/>
      </c>
      <c r="R107" s="560"/>
      <c r="AA107" s="386"/>
    </row>
    <row r="108" spans="1:27" ht="10.199999999999999" customHeight="1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N108" s="557"/>
      <c r="O108" s="558"/>
      <c r="Q108" s="561"/>
      <c r="R108" s="562"/>
      <c r="AA108" s="386"/>
    </row>
    <row r="109" spans="1:27" ht="10.199999999999999" customHeight="1">
      <c r="AA109" s="386"/>
    </row>
    <row r="110" spans="1:27" ht="10.199999999999999" customHeight="1">
      <c r="AA110" s="386"/>
    </row>
    <row r="111" spans="1:27" ht="10.199999999999999" customHeight="1">
      <c r="AA111" s="386"/>
    </row>
    <row r="112" spans="1:27" ht="10.199999999999999" customHeight="1">
      <c r="AA112" s="386"/>
    </row>
    <row r="113" spans="2:27" ht="10.199999999999999" customHeight="1">
      <c r="B113" s="240"/>
      <c r="C113" s="240"/>
      <c r="D113" s="240"/>
      <c r="E113" s="240"/>
      <c r="F113" s="240"/>
      <c r="G113" s="240"/>
      <c r="J113" s="240"/>
      <c r="K113" s="240"/>
      <c r="L113" s="240"/>
      <c r="M113" s="240"/>
      <c r="N113" s="240"/>
      <c r="O113" s="240"/>
      <c r="R113" s="240"/>
      <c r="S113" s="240"/>
      <c r="T113" s="240"/>
      <c r="U113" s="240"/>
      <c r="V113" s="240"/>
      <c r="W113" s="240"/>
      <c r="AA113" s="386"/>
    </row>
    <row r="114" spans="2:27" ht="10.199999999999999" customHeight="1">
      <c r="B114" s="398"/>
      <c r="C114" s="398"/>
      <c r="D114" s="398"/>
      <c r="E114" s="398"/>
      <c r="F114" s="398"/>
      <c r="G114" s="398"/>
      <c r="J114" s="398"/>
      <c r="K114" s="398"/>
      <c r="L114" s="398"/>
      <c r="M114" s="398"/>
      <c r="N114" s="398"/>
      <c r="O114" s="398"/>
      <c r="R114" s="398"/>
      <c r="S114" s="398"/>
      <c r="T114" s="398"/>
      <c r="U114" s="398"/>
      <c r="V114" s="398"/>
      <c r="W114" s="398"/>
      <c r="AA114" s="386"/>
    </row>
    <row r="115" spans="2:27" ht="10.199999999999999" customHeight="1">
      <c r="AA115" s="386"/>
    </row>
    <row r="116" spans="2:27" ht="12.6" customHeight="1">
      <c r="B116" s="291" t="s">
        <v>0</v>
      </c>
      <c r="C116" s="291"/>
      <c r="D116" s="291"/>
      <c r="E116" s="291"/>
      <c r="F116" s="291"/>
      <c r="G116" s="291"/>
      <c r="H116" s="63"/>
      <c r="I116" s="63"/>
      <c r="J116" s="291" t="s">
        <v>370</v>
      </c>
      <c r="K116" s="291"/>
      <c r="L116" s="291"/>
      <c r="M116" s="291"/>
      <c r="N116" s="291"/>
      <c r="O116" s="291"/>
      <c r="P116" s="63"/>
      <c r="Q116" s="63"/>
      <c r="R116" s="291" t="s">
        <v>370</v>
      </c>
      <c r="S116" s="291"/>
      <c r="T116" s="291"/>
      <c r="U116" s="291"/>
      <c r="V116" s="291"/>
      <c r="W116" s="291"/>
      <c r="AA116" s="386"/>
    </row>
    <row r="117" spans="2:27" ht="10.199999999999999" customHeight="1">
      <c r="AA117" s="386"/>
    </row>
    <row r="118" spans="2:27" ht="10.199999999999999" customHeight="1">
      <c r="B118" s="533" t="s">
        <v>430</v>
      </c>
      <c r="C118" s="533"/>
      <c r="D118" s="533"/>
      <c r="E118" s="533"/>
      <c r="F118" s="596" t="str">
        <f>IF(Dienststellendaten!G54&lt;1,"",Dienststellendaten!G54)</f>
        <v/>
      </c>
      <c r="G118" s="287"/>
      <c r="H118" s="287"/>
      <c r="J118" s="533" t="s">
        <v>2</v>
      </c>
      <c r="K118" s="318"/>
      <c r="L118" s="318"/>
      <c r="M118" s="539"/>
      <c r="N118" s="540"/>
      <c r="O118" s="540"/>
      <c r="P118" s="540"/>
      <c r="R118" s="533" t="s">
        <v>33</v>
      </c>
      <c r="S118" s="533"/>
      <c r="T118" s="533"/>
      <c r="U118" s="533"/>
      <c r="V118" s="534" t="str">
        <f>IF(Dienststellendaten!W41&lt;1,"",Dienststellendaten!W41)</f>
        <v/>
      </c>
      <c r="W118" s="535"/>
      <c r="X118" s="535"/>
      <c r="Y118" s="536"/>
      <c r="AA118" s="386"/>
    </row>
    <row r="119" spans="2:27" ht="10.199999999999999" customHeight="1">
      <c r="B119" s="533"/>
      <c r="C119" s="533"/>
      <c r="D119" s="533"/>
      <c r="E119" s="533"/>
      <c r="F119" s="614"/>
      <c r="G119" s="614"/>
      <c r="H119" s="614"/>
      <c r="J119" s="318"/>
      <c r="K119" s="318"/>
      <c r="L119" s="318"/>
      <c r="M119" s="541"/>
      <c r="N119" s="541"/>
      <c r="O119" s="541"/>
      <c r="P119" s="541"/>
      <c r="R119" s="533"/>
      <c r="S119" s="533"/>
      <c r="T119" s="533"/>
      <c r="U119" s="533"/>
      <c r="V119" s="537"/>
      <c r="W119" s="537"/>
      <c r="X119" s="537"/>
      <c r="Y119" s="538"/>
      <c r="AA119" s="386"/>
    </row>
    <row r="120" spans="2:27" ht="10.199999999999999" customHeight="1">
      <c r="B120" s="417" t="s">
        <v>7</v>
      </c>
      <c r="C120" s="417"/>
      <c r="D120" s="417"/>
      <c r="E120" s="417"/>
      <c r="F120" s="417"/>
      <c r="G120" s="417"/>
      <c r="H120" s="417"/>
      <c r="I120" s="417"/>
      <c r="J120" s="417"/>
      <c r="K120" s="417"/>
      <c r="AA120" s="386"/>
    </row>
    <row r="121" spans="2:27" ht="10.199999999999999" customHeight="1"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AA121" s="386"/>
    </row>
    <row r="122" spans="2:27" ht="10.199999999999999" customHeight="1">
      <c r="B122" s="417" t="s">
        <v>8</v>
      </c>
      <c r="C122" s="417"/>
      <c r="D122" s="417"/>
      <c r="E122" s="417"/>
      <c r="F122" s="417"/>
      <c r="G122" s="417"/>
      <c r="H122" s="417"/>
      <c r="I122" s="417"/>
      <c r="J122" s="417"/>
      <c r="K122" s="417"/>
      <c r="L122" s="240"/>
      <c r="M122" s="240"/>
      <c r="N122" s="240"/>
      <c r="AA122" s="386"/>
    </row>
    <row r="123" spans="2:27" ht="10.199999999999999" customHeight="1"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AA123" s="386"/>
    </row>
    <row r="124" spans="2:27" ht="10.199999999999999" customHeight="1">
      <c r="AA124" s="386"/>
    </row>
    <row r="125" spans="2:27" ht="10.199999999999999" customHeight="1">
      <c r="AA125" s="386"/>
    </row>
    <row r="126" spans="2:27" ht="10.199999999999999" customHeight="1">
      <c r="AA126" s="386"/>
    </row>
    <row r="127" spans="2:27" ht="10.199999999999999" customHeight="1">
      <c r="AA127" s="386"/>
    </row>
    <row r="128" spans="2:27" ht="10.199999999999999" customHeight="1">
      <c r="AA128" s="386"/>
    </row>
    <row r="129" spans="27:27" ht="10.199999999999999" customHeight="1">
      <c r="AA129" s="386"/>
    </row>
    <row r="130" spans="27:27" ht="10.199999999999999" customHeight="1"/>
    <row r="131" spans="27:27" ht="10.199999999999999" customHeight="1"/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  <row r="143" spans="27:27" ht="10.199999999999999" customHeight="1"/>
    <row r="144" spans="27:27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</sheetData>
  <sheetProtection algorithmName="SHA-512" hashValue="OMgG5LT4+k9fpLVk295Ec+PDh0pCF7LtPFd7OytkKu4MaTNIX2UoVd1MYaN65d+njVhhivJ2dHQBMY6qqH5Y+g==" saltValue="OJUmHRHUZvHUG66GljRWFQ==" spinCount="100000" sheet="1" selectLockedCells="1"/>
  <mergeCells count="365">
    <mergeCell ref="J118:L119"/>
    <mergeCell ref="M118:P119"/>
    <mergeCell ref="V6:Y6"/>
    <mergeCell ref="V7:Z8"/>
    <mergeCell ref="A97:A98"/>
    <mergeCell ref="B97:F98"/>
    <mergeCell ref="G97:K98"/>
    <mergeCell ref="L97:N98"/>
    <mergeCell ref="O97:R98"/>
    <mergeCell ref="S97:V98"/>
    <mergeCell ref="W97:Y98"/>
    <mergeCell ref="Z97:Z98"/>
    <mergeCell ref="A93:A94"/>
    <mergeCell ref="B93:F94"/>
    <mergeCell ref="G93:K94"/>
    <mergeCell ref="L93:N94"/>
    <mergeCell ref="O93:R94"/>
    <mergeCell ref="S93:V94"/>
    <mergeCell ref="W93:Y94"/>
    <mergeCell ref="Z93:Z94"/>
    <mergeCell ref="A95:A96"/>
    <mergeCell ref="B95:F96"/>
    <mergeCell ref="G95:K96"/>
    <mergeCell ref="L95:N96"/>
    <mergeCell ref="O95:R96"/>
    <mergeCell ref="S95:V96"/>
    <mergeCell ref="W95:Y96"/>
    <mergeCell ref="Z95:Z96"/>
    <mergeCell ref="A89:A90"/>
    <mergeCell ref="B89:F90"/>
    <mergeCell ref="G89:K90"/>
    <mergeCell ref="L89:N90"/>
    <mergeCell ref="O89:R90"/>
    <mergeCell ref="S89:V90"/>
    <mergeCell ref="W89:Y90"/>
    <mergeCell ref="Z89:Z90"/>
    <mergeCell ref="A91:A92"/>
    <mergeCell ref="B91:F92"/>
    <mergeCell ref="G91:K92"/>
    <mergeCell ref="L91:N92"/>
    <mergeCell ref="O91:R92"/>
    <mergeCell ref="S91:V92"/>
    <mergeCell ref="W91:Y92"/>
    <mergeCell ref="Z91:Z92"/>
    <mergeCell ref="A87:A88"/>
    <mergeCell ref="B87:F88"/>
    <mergeCell ref="G87:K88"/>
    <mergeCell ref="L87:N88"/>
    <mergeCell ref="O87:R88"/>
    <mergeCell ref="S87:V88"/>
    <mergeCell ref="W87:Y88"/>
    <mergeCell ref="Z87:Z88"/>
    <mergeCell ref="A83:A84"/>
    <mergeCell ref="B83:F84"/>
    <mergeCell ref="G83:K84"/>
    <mergeCell ref="L83:N84"/>
    <mergeCell ref="O83:R84"/>
    <mergeCell ref="S83:V84"/>
    <mergeCell ref="W83:Y84"/>
    <mergeCell ref="Z83:Z84"/>
    <mergeCell ref="A85:A86"/>
    <mergeCell ref="B85:F86"/>
    <mergeCell ref="G85:K86"/>
    <mergeCell ref="L85:N86"/>
    <mergeCell ref="O85:R86"/>
    <mergeCell ref="S85:V86"/>
    <mergeCell ref="W85:Y86"/>
    <mergeCell ref="Z85:Z86"/>
    <mergeCell ref="Z79:Z80"/>
    <mergeCell ref="A81:A82"/>
    <mergeCell ref="B81:F82"/>
    <mergeCell ref="G81:K82"/>
    <mergeCell ref="L81:N82"/>
    <mergeCell ref="O81:R82"/>
    <mergeCell ref="S81:V82"/>
    <mergeCell ref="W81:Y82"/>
    <mergeCell ref="Z81:Z82"/>
    <mergeCell ref="AA1:AA129"/>
    <mergeCell ref="B2:C3"/>
    <mergeCell ref="E2:G3"/>
    <mergeCell ref="I2:S3"/>
    <mergeCell ref="V2:Y3"/>
    <mergeCell ref="B4:D4"/>
    <mergeCell ref="E4:G4"/>
    <mergeCell ref="I4:S4"/>
    <mergeCell ref="V4:Y5"/>
    <mergeCell ref="B9:Z10"/>
    <mergeCell ref="B11:Z12"/>
    <mergeCell ref="W23:Y24"/>
    <mergeCell ref="Z23:Z24"/>
    <mergeCell ref="W27:Y28"/>
    <mergeCell ref="Z27:Z28"/>
    <mergeCell ref="B37:F38"/>
    <mergeCell ref="G37:K38"/>
    <mergeCell ref="L37:N38"/>
    <mergeCell ref="O37:R38"/>
    <mergeCell ref="S37:V38"/>
    <mergeCell ref="W37:Y38"/>
    <mergeCell ref="Z37:Z38"/>
    <mergeCell ref="Z39:Z40"/>
    <mergeCell ref="B41:F42"/>
    <mergeCell ref="A15:A17"/>
    <mergeCell ref="B15:F17"/>
    <mergeCell ref="G15:K17"/>
    <mergeCell ref="L15:N17"/>
    <mergeCell ref="O15:R17"/>
    <mergeCell ref="S15:V17"/>
    <mergeCell ref="W15:Y17"/>
    <mergeCell ref="Z15:Z17"/>
    <mergeCell ref="W19:Y20"/>
    <mergeCell ref="Z19:Z20"/>
    <mergeCell ref="A21:A22"/>
    <mergeCell ref="B21:F22"/>
    <mergeCell ref="G21:K22"/>
    <mergeCell ref="L21:N22"/>
    <mergeCell ref="O21:R22"/>
    <mergeCell ref="S21:V22"/>
    <mergeCell ref="W21:Y22"/>
    <mergeCell ref="Z21:Z22"/>
    <mergeCell ref="A19:A20"/>
    <mergeCell ref="B19:F20"/>
    <mergeCell ref="G19:K20"/>
    <mergeCell ref="L19:N20"/>
    <mergeCell ref="O19:R20"/>
    <mergeCell ref="S19:V20"/>
    <mergeCell ref="A25:A26"/>
    <mergeCell ref="B25:F26"/>
    <mergeCell ref="G25:K26"/>
    <mergeCell ref="L25:N26"/>
    <mergeCell ref="O25:R26"/>
    <mergeCell ref="S25:V26"/>
    <mergeCell ref="W25:Y26"/>
    <mergeCell ref="Z25:Z26"/>
    <mergeCell ref="A23:A24"/>
    <mergeCell ref="B23:F24"/>
    <mergeCell ref="G23:K24"/>
    <mergeCell ref="L23:N24"/>
    <mergeCell ref="O23:R24"/>
    <mergeCell ref="S23:V24"/>
    <mergeCell ref="A29:A30"/>
    <mergeCell ref="B29:F30"/>
    <mergeCell ref="G29:K30"/>
    <mergeCell ref="L29:N30"/>
    <mergeCell ref="O29:R30"/>
    <mergeCell ref="S29:V30"/>
    <mergeCell ref="W29:Y30"/>
    <mergeCell ref="Z29:Z30"/>
    <mergeCell ref="A27:A28"/>
    <mergeCell ref="B27:F28"/>
    <mergeCell ref="G27:K28"/>
    <mergeCell ref="L27:N28"/>
    <mergeCell ref="O27:R28"/>
    <mergeCell ref="S27:V28"/>
    <mergeCell ref="A35:A36"/>
    <mergeCell ref="B35:F36"/>
    <mergeCell ref="G35:K36"/>
    <mergeCell ref="L35:N36"/>
    <mergeCell ref="O35:R36"/>
    <mergeCell ref="S35:V36"/>
    <mergeCell ref="W31:Y32"/>
    <mergeCell ref="Z31:Z32"/>
    <mergeCell ref="A33:A34"/>
    <mergeCell ref="B33:F34"/>
    <mergeCell ref="G33:K34"/>
    <mergeCell ref="L33:N34"/>
    <mergeCell ref="O33:R34"/>
    <mergeCell ref="S33:V34"/>
    <mergeCell ref="W33:Y34"/>
    <mergeCell ref="Z33:Z34"/>
    <mergeCell ref="A31:A32"/>
    <mergeCell ref="B31:F32"/>
    <mergeCell ref="G31:K32"/>
    <mergeCell ref="L31:N32"/>
    <mergeCell ref="O31:R32"/>
    <mergeCell ref="S31:V32"/>
    <mergeCell ref="W35:Y36"/>
    <mergeCell ref="Z35:Z36"/>
    <mergeCell ref="G41:K42"/>
    <mergeCell ref="L41:N42"/>
    <mergeCell ref="O41:R42"/>
    <mergeCell ref="S41:V42"/>
    <mergeCell ref="W41:Y42"/>
    <mergeCell ref="Z41:Z42"/>
    <mergeCell ref="B39:F40"/>
    <mergeCell ref="G39:K40"/>
    <mergeCell ref="L39:N40"/>
    <mergeCell ref="O39:R40"/>
    <mergeCell ref="S39:V40"/>
    <mergeCell ref="W39:Y40"/>
    <mergeCell ref="W43:Y44"/>
    <mergeCell ref="Z43:Z44"/>
    <mergeCell ref="A45:A46"/>
    <mergeCell ref="B45:F46"/>
    <mergeCell ref="G45:K46"/>
    <mergeCell ref="L45:N46"/>
    <mergeCell ref="O45:R46"/>
    <mergeCell ref="S45:V46"/>
    <mergeCell ref="W45:Y46"/>
    <mergeCell ref="Z45:Z46"/>
    <mergeCell ref="A43:A44"/>
    <mergeCell ref="B43:F44"/>
    <mergeCell ref="G43:K44"/>
    <mergeCell ref="L43:N44"/>
    <mergeCell ref="O43:R44"/>
    <mergeCell ref="S43:V44"/>
    <mergeCell ref="W47:Y48"/>
    <mergeCell ref="Z47:Z48"/>
    <mergeCell ref="A49:A50"/>
    <mergeCell ref="B49:F50"/>
    <mergeCell ref="G49:K50"/>
    <mergeCell ref="L49:N50"/>
    <mergeCell ref="O49:R50"/>
    <mergeCell ref="S49:V50"/>
    <mergeCell ref="W49:Y50"/>
    <mergeCell ref="Z49:Z50"/>
    <mergeCell ref="A47:A48"/>
    <mergeCell ref="B47:F48"/>
    <mergeCell ref="G47:K48"/>
    <mergeCell ref="L47:N48"/>
    <mergeCell ref="O47:R48"/>
    <mergeCell ref="S47:V48"/>
    <mergeCell ref="W51:Y52"/>
    <mergeCell ref="Z51:Z52"/>
    <mergeCell ref="A53:A54"/>
    <mergeCell ref="B53:F54"/>
    <mergeCell ref="G53:K54"/>
    <mergeCell ref="L53:N54"/>
    <mergeCell ref="O53:R54"/>
    <mergeCell ref="S53:V54"/>
    <mergeCell ref="W53:Y54"/>
    <mergeCell ref="Z53:Z54"/>
    <mergeCell ref="A51:A52"/>
    <mergeCell ref="B51:F52"/>
    <mergeCell ref="G51:K52"/>
    <mergeCell ref="L51:N52"/>
    <mergeCell ref="O51:R52"/>
    <mergeCell ref="S51:V52"/>
    <mergeCell ref="W55:Y56"/>
    <mergeCell ref="Z55:Z56"/>
    <mergeCell ref="A57:A58"/>
    <mergeCell ref="B57:F58"/>
    <mergeCell ref="G57:K58"/>
    <mergeCell ref="L57:N58"/>
    <mergeCell ref="O57:R58"/>
    <mergeCell ref="S57:V58"/>
    <mergeCell ref="W57:Y58"/>
    <mergeCell ref="Z57:Z58"/>
    <mergeCell ref="A55:A56"/>
    <mergeCell ref="B55:F56"/>
    <mergeCell ref="G55:K56"/>
    <mergeCell ref="L55:N56"/>
    <mergeCell ref="O55:R56"/>
    <mergeCell ref="S55:V56"/>
    <mergeCell ref="W59:Y60"/>
    <mergeCell ref="Z59:Z60"/>
    <mergeCell ref="A61:A62"/>
    <mergeCell ref="B61:F62"/>
    <mergeCell ref="G61:K62"/>
    <mergeCell ref="L61:N62"/>
    <mergeCell ref="O61:R62"/>
    <mergeCell ref="S61:V62"/>
    <mergeCell ref="W61:Y62"/>
    <mergeCell ref="Z61:Z62"/>
    <mergeCell ref="A59:A60"/>
    <mergeCell ref="B59:F60"/>
    <mergeCell ref="G59:K60"/>
    <mergeCell ref="L59:N60"/>
    <mergeCell ref="O59:R60"/>
    <mergeCell ref="S59:V60"/>
    <mergeCell ref="W63:Y64"/>
    <mergeCell ref="Z63:Z64"/>
    <mergeCell ref="A65:A66"/>
    <mergeCell ref="B65:F66"/>
    <mergeCell ref="G65:K66"/>
    <mergeCell ref="L65:N66"/>
    <mergeCell ref="O65:R66"/>
    <mergeCell ref="S65:V66"/>
    <mergeCell ref="W65:Y66"/>
    <mergeCell ref="Z65:Z66"/>
    <mergeCell ref="A63:A64"/>
    <mergeCell ref="B63:F64"/>
    <mergeCell ref="G63:K64"/>
    <mergeCell ref="L63:N64"/>
    <mergeCell ref="O63:R64"/>
    <mergeCell ref="S63:V64"/>
    <mergeCell ref="W67:Y68"/>
    <mergeCell ref="Z67:Z68"/>
    <mergeCell ref="A69:A70"/>
    <mergeCell ref="B69:F70"/>
    <mergeCell ref="G69:K70"/>
    <mergeCell ref="L69:N70"/>
    <mergeCell ref="O69:R70"/>
    <mergeCell ref="S69:V70"/>
    <mergeCell ref="W69:Y70"/>
    <mergeCell ref="Z69:Z70"/>
    <mergeCell ref="A67:A68"/>
    <mergeCell ref="B67:F68"/>
    <mergeCell ref="G67:K68"/>
    <mergeCell ref="L67:N68"/>
    <mergeCell ref="O67:R68"/>
    <mergeCell ref="S67:V68"/>
    <mergeCell ref="W71:Y72"/>
    <mergeCell ref="Z71:Z72"/>
    <mergeCell ref="A73:A74"/>
    <mergeCell ref="B73:F74"/>
    <mergeCell ref="G73:K74"/>
    <mergeCell ref="L73:N74"/>
    <mergeCell ref="O73:R74"/>
    <mergeCell ref="S73:V74"/>
    <mergeCell ref="W73:Y74"/>
    <mergeCell ref="Z73:Z74"/>
    <mergeCell ref="A71:A72"/>
    <mergeCell ref="B71:F72"/>
    <mergeCell ref="G71:K72"/>
    <mergeCell ref="L71:N72"/>
    <mergeCell ref="O71:R72"/>
    <mergeCell ref="S71:V72"/>
    <mergeCell ref="Q104:R105"/>
    <mergeCell ref="W75:Y76"/>
    <mergeCell ref="Z75:Z76"/>
    <mergeCell ref="A77:A78"/>
    <mergeCell ref="B77:F78"/>
    <mergeCell ref="G77:K78"/>
    <mergeCell ref="L77:N78"/>
    <mergeCell ref="O77:R78"/>
    <mergeCell ref="S77:V78"/>
    <mergeCell ref="W77:Y78"/>
    <mergeCell ref="Z77:Z78"/>
    <mergeCell ref="A75:A76"/>
    <mergeCell ref="B75:F76"/>
    <mergeCell ref="G75:K76"/>
    <mergeCell ref="L75:N76"/>
    <mergeCell ref="O75:R76"/>
    <mergeCell ref="S75:V76"/>
    <mergeCell ref="A79:A80"/>
    <mergeCell ref="B79:F80"/>
    <mergeCell ref="G79:K80"/>
    <mergeCell ref="L79:N80"/>
    <mergeCell ref="O79:R80"/>
    <mergeCell ref="S79:V80"/>
    <mergeCell ref="W79:Y80"/>
    <mergeCell ref="R118:U119"/>
    <mergeCell ref="V118:Y119"/>
    <mergeCell ref="B122:N123"/>
    <mergeCell ref="B7:T8"/>
    <mergeCell ref="A37:A38"/>
    <mergeCell ref="A39:A40"/>
    <mergeCell ref="A41:A42"/>
    <mergeCell ref="B116:G116"/>
    <mergeCell ref="J116:O116"/>
    <mergeCell ref="R116:W116"/>
    <mergeCell ref="B118:E119"/>
    <mergeCell ref="F118:H119"/>
    <mergeCell ref="B120:K121"/>
    <mergeCell ref="B107:L108"/>
    <mergeCell ref="N107:O108"/>
    <mergeCell ref="Q107:R108"/>
    <mergeCell ref="B113:G114"/>
    <mergeCell ref="J113:O114"/>
    <mergeCell ref="R113:W114"/>
    <mergeCell ref="R99:Z100"/>
    <mergeCell ref="B101:L102"/>
    <mergeCell ref="N101:O102"/>
    <mergeCell ref="B104:L105"/>
    <mergeCell ref="N104:O105"/>
  </mergeCells>
  <dataValidations count="1">
    <dataValidation type="list" allowBlank="1" showInputMessage="1" showErrorMessage="1" sqref="Z19:Z98" xr:uid="{CC350DB9-1F84-4019-86B6-293A11B0A89B}">
      <formula1>"m,w"</formula1>
    </dataValidation>
  </dataValidations>
  <pageMargins left="0.7" right="0.7" top="0.78740157499999996" bottom="0.78740157499999996" header="0.3" footer="0.3"/>
  <pageSetup paperSize="9" scale="61" orientation="portrait" r:id="rId1"/>
  <rowBreaks count="1" manualBreakCount="1">
    <brk id="123" max="25" man="1"/>
  </rowBreaks>
  <ignoredErrors>
    <ignoredError sqref="V11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>
    <tabColor theme="3" tint="0.39997558519241921"/>
  </sheetPr>
  <dimension ref="A1:AD158"/>
  <sheetViews>
    <sheetView showGridLines="0" topLeftCell="A88" zoomScaleNormal="100" workbookViewId="0">
      <selection activeCell="U120" sqref="U120:W121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67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394" t="s">
        <v>130</v>
      </c>
      <c r="W4" s="394"/>
      <c r="X4" s="394"/>
      <c r="Y4" s="394"/>
      <c r="AA4" s="386"/>
    </row>
    <row r="5" spans="1:27" ht="10.199999999999999" customHeight="1">
      <c r="V5" s="394"/>
      <c r="W5" s="394"/>
      <c r="X5" s="394"/>
      <c r="Y5" s="394"/>
      <c r="AA5" s="386"/>
    </row>
    <row r="6" spans="1:27" ht="10.199999999999999" customHeight="1">
      <c r="B6" s="368" t="s">
        <v>399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54"/>
      <c r="V6" s="598" t="s">
        <v>154</v>
      </c>
      <c r="W6" s="598"/>
      <c r="X6" s="598"/>
      <c r="Y6" s="598"/>
      <c r="Z6" s="54"/>
      <c r="AA6" s="386"/>
    </row>
    <row r="7" spans="1:27" ht="10.199999999999999" customHeight="1"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54"/>
      <c r="V7" s="598"/>
      <c r="W7" s="598"/>
      <c r="X7" s="598"/>
      <c r="Y7" s="598"/>
      <c r="Z7" s="54"/>
      <c r="AA7" s="386"/>
    </row>
    <row r="8" spans="1:27" ht="10.199999999999999" customHeight="1">
      <c r="B8" s="370" t="s">
        <v>350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86"/>
    </row>
    <row r="9" spans="1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86"/>
    </row>
    <row r="10" spans="1:27" ht="10.199999999999999" customHeight="1">
      <c r="B10" s="380" t="s">
        <v>434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6"/>
    </row>
    <row r="11" spans="1:27" ht="10.199999999999999" customHeight="1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6"/>
    </row>
    <row r="12" spans="1:27" ht="10.199999999999999" customHeight="1">
      <c r="AA12" s="386"/>
    </row>
    <row r="13" spans="1:27" ht="10.199999999999999" customHeight="1">
      <c r="AA13" s="386"/>
    </row>
    <row r="14" spans="1:27" ht="10.199999999999999" customHeight="1">
      <c r="A14" s="493" t="s">
        <v>21</v>
      </c>
      <c r="B14" s="496" t="s">
        <v>28</v>
      </c>
      <c r="C14" s="497"/>
      <c r="D14" s="497"/>
      <c r="E14" s="497"/>
      <c r="F14" s="498"/>
      <c r="G14" s="496" t="s">
        <v>29</v>
      </c>
      <c r="H14" s="497"/>
      <c r="I14" s="497"/>
      <c r="J14" s="497"/>
      <c r="K14" s="498"/>
      <c r="L14" s="505" t="s">
        <v>40</v>
      </c>
      <c r="M14" s="506"/>
      <c r="N14" s="506"/>
      <c r="O14" s="506"/>
      <c r="P14" s="507"/>
      <c r="Q14" s="514" t="s">
        <v>22</v>
      </c>
      <c r="R14" s="375"/>
      <c r="S14" s="375"/>
      <c r="T14" s="375"/>
      <c r="U14" s="375"/>
      <c r="V14" s="375"/>
      <c r="W14" s="375"/>
      <c r="X14" s="375"/>
      <c r="Y14" s="376"/>
      <c r="Z14" s="493" t="s">
        <v>23</v>
      </c>
      <c r="AA14" s="386"/>
    </row>
    <row r="15" spans="1:27" ht="10.199999999999999" customHeight="1">
      <c r="A15" s="494"/>
      <c r="B15" s="499"/>
      <c r="C15" s="500"/>
      <c r="D15" s="500"/>
      <c r="E15" s="500"/>
      <c r="F15" s="501"/>
      <c r="G15" s="499"/>
      <c r="H15" s="500"/>
      <c r="I15" s="500"/>
      <c r="J15" s="500"/>
      <c r="K15" s="501"/>
      <c r="L15" s="508"/>
      <c r="M15" s="509"/>
      <c r="N15" s="509"/>
      <c r="O15" s="509"/>
      <c r="P15" s="510"/>
      <c r="Q15" s="515"/>
      <c r="R15" s="338"/>
      <c r="S15" s="338"/>
      <c r="T15" s="338"/>
      <c r="U15" s="338"/>
      <c r="V15" s="338"/>
      <c r="W15" s="338"/>
      <c r="X15" s="338"/>
      <c r="Y15" s="516"/>
      <c r="Z15" s="494"/>
      <c r="AA15" s="386"/>
    </row>
    <row r="16" spans="1:27" ht="10.199999999999999" customHeight="1">
      <c r="A16" s="495"/>
      <c r="B16" s="502"/>
      <c r="C16" s="503"/>
      <c r="D16" s="503"/>
      <c r="E16" s="503"/>
      <c r="F16" s="504"/>
      <c r="G16" s="502"/>
      <c r="H16" s="503"/>
      <c r="I16" s="503"/>
      <c r="J16" s="503"/>
      <c r="K16" s="504"/>
      <c r="L16" s="511"/>
      <c r="M16" s="512"/>
      <c r="N16" s="512"/>
      <c r="O16" s="512"/>
      <c r="P16" s="513"/>
      <c r="Q16" s="377"/>
      <c r="R16" s="378"/>
      <c r="S16" s="378"/>
      <c r="T16" s="378"/>
      <c r="U16" s="378"/>
      <c r="V16" s="378"/>
      <c r="W16" s="378"/>
      <c r="X16" s="378"/>
      <c r="Y16" s="379"/>
      <c r="Z16" s="563"/>
      <c r="AA16" s="386"/>
    </row>
    <row r="17" spans="1:29" ht="10.199999999999999" customHeight="1">
      <c r="A17" s="474">
        <v>1</v>
      </c>
      <c r="B17" s="616" t="str">
        <f>IF('Formular 4a_1'!B19="","",'Formular 4a_1'!B19)</f>
        <v/>
      </c>
      <c r="C17" s="617"/>
      <c r="D17" s="617"/>
      <c r="E17" s="617"/>
      <c r="F17" s="618"/>
      <c r="G17" s="616" t="str">
        <f>IF('Formular 4a_1'!G19="","",'Formular 4a_1'!G19)</f>
        <v/>
      </c>
      <c r="H17" s="617"/>
      <c r="I17" s="617"/>
      <c r="J17" s="617"/>
      <c r="K17" s="618"/>
      <c r="L17" s="578" t="str">
        <f>IF('Formular 4a_1'!O19="","",'Formular 4a_1'!O19)</f>
        <v/>
      </c>
      <c r="M17" s="617"/>
      <c r="N17" s="617"/>
      <c r="O17" s="617"/>
      <c r="P17" s="618"/>
      <c r="Q17" s="616" t="str">
        <f>IF('Formular 4a_1'!S19="","",'Formular 4a_1'!S19)</f>
        <v/>
      </c>
      <c r="R17" s="617"/>
      <c r="S17" s="617"/>
      <c r="T17" s="617"/>
      <c r="U17" s="617"/>
      <c r="V17" s="617"/>
      <c r="W17" s="375"/>
      <c r="X17" s="375"/>
      <c r="Y17" s="376"/>
      <c r="Z17" s="602" t="str">
        <f>IF('Formular 4a_1'!Z19="","",'Formular 4a_1'!Z19)</f>
        <v/>
      </c>
      <c r="AA17" s="386"/>
    </row>
    <row r="18" spans="1:29" ht="10.199999999999999" customHeight="1">
      <c r="A18" s="475"/>
      <c r="B18" s="619"/>
      <c r="C18" s="620"/>
      <c r="D18" s="620"/>
      <c r="E18" s="620"/>
      <c r="F18" s="621"/>
      <c r="G18" s="619"/>
      <c r="H18" s="620"/>
      <c r="I18" s="620"/>
      <c r="J18" s="620"/>
      <c r="K18" s="621"/>
      <c r="L18" s="619"/>
      <c r="M18" s="620"/>
      <c r="N18" s="620"/>
      <c r="O18" s="620"/>
      <c r="P18" s="621"/>
      <c r="Q18" s="619"/>
      <c r="R18" s="620"/>
      <c r="S18" s="620"/>
      <c r="T18" s="620"/>
      <c r="U18" s="620"/>
      <c r="V18" s="620"/>
      <c r="W18" s="378"/>
      <c r="X18" s="378"/>
      <c r="Y18" s="379"/>
      <c r="Z18" s="603"/>
      <c r="AA18" s="386"/>
    </row>
    <row r="19" spans="1:29" ht="10.199999999999999" customHeight="1">
      <c r="A19" s="474">
        <v>2</v>
      </c>
      <c r="B19" s="616" t="str">
        <f>IF('Formular 4a_1'!B21="","",'Formular 4a_1'!B21)</f>
        <v/>
      </c>
      <c r="C19" s="617"/>
      <c r="D19" s="617"/>
      <c r="E19" s="617"/>
      <c r="F19" s="618"/>
      <c r="G19" s="616" t="str">
        <f>IF('Formular 4a_1'!G21="","",'Formular 4a_1'!G21)</f>
        <v/>
      </c>
      <c r="H19" s="617"/>
      <c r="I19" s="617"/>
      <c r="J19" s="617"/>
      <c r="K19" s="618"/>
      <c r="L19" s="578" t="str">
        <f>IF('Formular 4a_1'!O21="","",'Formular 4a_1'!O21)</f>
        <v/>
      </c>
      <c r="M19" s="617"/>
      <c r="N19" s="617"/>
      <c r="O19" s="617"/>
      <c r="P19" s="618"/>
      <c r="Q19" s="616" t="str">
        <f>IF('Formular 4a_1'!S21="","",'Formular 4a_1'!S21)</f>
        <v/>
      </c>
      <c r="R19" s="617"/>
      <c r="S19" s="617"/>
      <c r="T19" s="617"/>
      <c r="U19" s="617"/>
      <c r="V19" s="617"/>
      <c r="W19" s="375"/>
      <c r="X19" s="375"/>
      <c r="Y19" s="376"/>
      <c r="Z19" s="602" t="str">
        <f>IF('Formular 4a_1'!Z21="","",'Formular 4a_1'!Z21)</f>
        <v/>
      </c>
      <c r="AA19" s="386"/>
    </row>
    <row r="20" spans="1:29" ht="10.199999999999999" customHeight="1">
      <c r="A20" s="475"/>
      <c r="B20" s="619"/>
      <c r="C20" s="620"/>
      <c r="D20" s="620"/>
      <c r="E20" s="620"/>
      <c r="F20" s="621"/>
      <c r="G20" s="619"/>
      <c r="H20" s="620"/>
      <c r="I20" s="620"/>
      <c r="J20" s="620"/>
      <c r="K20" s="621"/>
      <c r="L20" s="619"/>
      <c r="M20" s="620"/>
      <c r="N20" s="620"/>
      <c r="O20" s="620"/>
      <c r="P20" s="621"/>
      <c r="Q20" s="619"/>
      <c r="R20" s="620"/>
      <c r="S20" s="620"/>
      <c r="T20" s="620"/>
      <c r="U20" s="620"/>
      <c r="V20" s="620"/>
      <c r="W20" s="378"/>
      <c r="X20" s="378"/>
      <c r="Y20" s="379"/>
      <c r="Z20" s="603"/>
      <c r="AA20" s="386"/>
    </row>
    <row r="21" spans="1:29" ht="10.199999999999999" customHeight="1">
      <c r="A21" s="474">
        <v>3</v>
      </c>
      <c r="B21" s="616" t="str">
        <f>IF('Formular 4a_1'!B23="","",'Formular 4a_1'!B23)</f>
        <v/>
      </c>
      <c r="C21" s="617"/>
      <c r="D21" s="617"/>
      <c r="E21" s="617"/>
      <c r="F21" s="618"/>
      <c r="G21" s="616" t="str">
        <f>IF('Formular 4a_1'!G23="","",'Formular 4a_1'!G23)</f>
        <v/>
      </c>
      <c r="H21" s="617"/>
      <c r="I21" s="617"/>
      <c r="J21" s="617"/>
      <c r="K21" s="618"/>
      <c r="L21" s="578" t="str">
        <f>IF('Formular 4a_1'!O23="","",'Formular 4a_1'!O23)</f>
        <v/>
      </c>
      <c r="M21" s="617"/>
      <c r="N21" s="617"/>
      <c r="O21" s="617"/>
      <c r="P21" s="618"/>
      <c r="Q21" s="616" t="str">
        <f>IF('Formular 4a_1'!S23="","",'Formular 4a_1'!S23)</f>
        <v/>
      </c>
      <c r="R21" s="617"/>
      <c r="S21" s="617"/>
      <c r="T21" s="617"/>
      <c r="U21" s="617"/>
      <c r="V21" s="617"/>
      <c r="W21" s="375"/>
      <c r="X21" s="375"/>
      <c r="Y21" s="376"/>
      <c r="Z21" s="602" t="str">
        <f>IF('Formular 4a_1'!Z23="","",'Formular 4a_1'!Z23)</f>
        <v/>
      </c>
      <c r="AA21" s="386"/>
    </row>
    <row r="22" spans="1:29" ht="10.199999999999999" customHeight="1">
      <c r="A22" s="475"/>
      <c r="B22" s="619"/>
      <c r="C22" s="620"/>
      <c r="D22" s="620"/>
      <c r="E22" s="620"/>
      <c r="F22" s="621"/>
      <c r="G22" s="619"/>
      <c r="H22" s="620"/>
      <c r="I22" s="620"/>
      <c r="J22" s="620"/>
      <c r="K22" s="621"/>
      <c r="L22" s="619"/>
      <c r="M22" s="620"/>
      <c r="N22" s="620"/>
      <c r="O22" s="620"/>
      <c r="P22" s="621"/>
      <c r="Q22" s="619"/>
      <c r="R22" s="620"/>
      <c r="S22" s="620"/>
      <c r="T22" s="620"/>
      <c r="U22" s="620"/>
      <c r="V22" s="620"/>
      <c r="W22" s="378"/>
      <c r="X22" s="378"/>
      <c r="Y22" s="379"/>
      <c r="Z22" s="603"/>
      <c r="AA22" s="386"/>
    </row>
    <row r="23" spans="1:29" ht="10.199999999999999" customHeight="1">
      <c r="A23" s="474">
        <v>4</v>
      </c>
      <c r="B23" s="616" t="str">
        <f>IF('Formular 4a_1'!B25="","",'Formular 4a_1'!B25)</f>
        <v/>
      </c>
      <c r="C23" s="617"/>
      <c r="D23" s="617"/>
      <c r="E23" s="617"/>
      <c r="F23" s="618"/>
      <c r="G23" s="616" t="str">
        <f>IF('Formular 4a_1'!G25="","",'Formular 4a_1'!G25)</f>
        <v/>
      </c>
      <c r="H23" s="617"/>
      <c r="I23" s="617"/>
      <c r="J23" s="617"/>
      <c r="K23" s="618"/>
      <c r="L23" s="578" t="str">
        <f>IF('Formular 4a_1'!O25="","",'Formular 4a_1'!O25)</f>
        <v/>
      </c>
      <c r="M23" s="617"/>
      <c r="N23" s="617"/>
      <c r="O23" s="617"/>
      <c r="P23" s="618"/>
      <c r="Q23" s="616" t="str">
        <f>IF('Formular 4a_1'!S25="","",'Formular 4a_1'!S25)</f>
        <v/>
      </c>
      <c r="R23" s="617"/>
      <c r="S23" s="617"/>
      <c r="T23" s="617"/>
      <c r="U23" s="617"/>
      <c r="V23" s="617"/>
      <c r="W23" s="375"/>
      <c r="X23" s="375"/>
      <c r="Y23" s="376"/>
      <c r="Z23" s="602" t="str">
        <f>IF('Formular 4a_1'!Z25="","",'Formular 4a_1'!Z25)</f>
        <v/>
      </c>
      <c r="AA23" s="386"/>
    </row>
    <row r="24" spans="1:29" ht="10.199999999999999" customHeight="1">
      <c r="A24" s="475"/>
      <c r="B24" s="619"/>
      <c r="C24" s="620"/>
      <c r="D24" s="620"/>
      <c r="E24" s="620"/>
      <c r="F24" s="621"/>
      <c r="G24" s="619"/>
      <c r="H24" s="620"/>
      <c r="I24" s="620"/>
      <c r="J24" s="620"/>
      <c r="K24" s="621"/>
      <c r="L24" s="619"/>
      <c r="M24" s="620"/>
      <c r="N24" s="620"/>
      <c r="O24" s="620"/>
      <c r="P24" s="621"/>
      <c r="Q24" s="619"/>
      <c r="R24" s="620"/>
      <c r="S24" s="620"/>
      <c r="T24" s="620"/>
      <c r="U24" s="620"/>
      <c r="V24" s="620"/>
      <c r="W24" s="378"/>
      <c r="X24" s="378"/>
      <c r="Y24" s="379"/>
      <c r="Z24" s="603"/>
      <c r="AA24" s="386"/>
    </row>
    <row r="25" spans="1:29" ht="10.199999999999999" customHeight="1">
      <c r="A25" s="474">
        <v>5</v>
      </c>
      <c r="B25" s="616" t="str">
        <f>IF('Formular 4a_1'!B27="","",'Formular 4a_1'!B27)</f>
        <v/>
      </c>
      <c r="C25" s="617"/>
      <c r="D25" s="617"/>
      <c r="E25" s="617"/>
      <c r="F25" s="618"/>
      <c r="G25" s="616" t="str">
        <f>IF('Formular 4a_1'!G27="","",'Formular 4a_1'!G27)</f>
        <v/>
      </c>
      <c r="H25" s="617"/>
      <c r="I25" s="617"/>
      <c r="J25" s="617"/>
      <c r="K25" s="618"/>
      <c r="L25" s="578" t="str">
        <f>IF('Formular 4a_1'!O27="","",'Formular 4a_1'!O27)</f>
        <v/>
      </c>
      <c r="M25" s="617"/>
      <c r="N25" s="617"/>
      <c r="O25" s="617"/>
      <c r="P25" s="618"/>
      <c r="Q25" s="616" t="str">
        <f>IF('Formular 4a_1'!S27="","",'Formular 4a_1'!S27)</f>
        <v/>
      </c>
      <c r="R25" s="617"/>
      <c r="S25" s="617"/>
      <c r="T25" s="617"/>
      <c r="U25" s="617"/>
      <c r="V25" s="617"/>
      <c r="W25" s="375"/>
      <c r="X25" s="375"/>
      <c r="Y25" s="376"/>
      <c r="Z25" s="602" t="str">
        <f>IF('Formular 4a_1'!Z27="","",'Formular 4a_1'!Z27)</f>
        <v/>
      </c>
      <c r="AA25" s="386"/>
    </row>
    <row r="26" spans="1:29" ht="10.199999999999999" customHeight="1">
      <c r="A26" s="475"/>
      <c r="B26" s="619"/>
      <c r="C26" s="620"/>
      <c r="D26" s="620"/>
      <c r="E26" s="620"/>
      <c r="F26" s="621"/>
      <c r="G26" s="619"/>
      <c r="H26" s="620"/>
      <c r="I26" s="620"/>
      <c r="J26" s="620"/>
      <c r="K26" s="621"/>
      <c r="L26" s="619"/>
      <c r="M26" s="620"/>
      <c r="N26" s="620"/>
      <c r="O26" s="620"/>
      <c r="P26" s="621"/>
      <c r="Q26" s="619"/>
      <c r="R26" s="620"/>
      <c r="S26" s="620"/>
      <c r="T26" s="620"/>
      <c r="U26" s="620"/>
      <c r="V26" s="620"/>
      <c r="W26" s="378"/>
      <c r="X26" s="378"/>
      <c r="Y26" s="379"/>
      <c r="Z26" s="603"/>
      <c r="AA26" s="386"/>
    </row>
    <row r="27" spans="1:29" ht="10.199999999999999" customHeight="1">
      <c r="A27" s="474">
        <v>6</v>
      </c>
      <c r="B27" s="616" t="str">
        <f>IF('Formular 4a_1'!B29="","",'Formular 4a_1'!B29)</f>
        <v/>
      </c>
      <c r="C27" s="617"/>
      <c r="D27" s="617"/>
      <c r="E27" s="617"/>
      <c r="F27" s="618"/>
      <c r="G27" s="616" t="str">
        <f>IF('Formular 4a_1'!G29="","",'Formular 4a_1'!G29)</f>
        <v/>
      </c>
      <c r="H27" s="617"/>
      <c r="I27" s="617"/>
      <c r="J27" s="617"/>
      <c r="K27" s="618"/>
      <c r="L27" s="578" t="str">
        <f>IF('Formular 4a_1'!O29="","",'Formular 4a_1'!O29)</f>
        <v/>
      </c>
      <c r="M27" s="617"/>
      <c r="N27" s="617"/>
      <c r="O27" s="617"/>
      <c r="P27" s="618"/>
      <c r="Q27" s="616" t="str">
        <f>IF('Formular 4a_1'!S29="","",'Formular 4a_1'!S29)</f>
        <v/>
      </c>
      <c r="R27" s="617"/>
      <c r="S27" s="617"/>
      <c r="T27" s="617"/>
      <c r="U27" s="617"/>
      <c r="V27" s="617"/>
      <c r="W27" s="375"/>
      <c r="X27" s="375"/>
      <c r="Y27" s="376"/>
      <c r="Z27" s="602" t="str">
        <f>IF('Formular 4a_1'!Z29="","",'Formular 4a_1'!Z29)</f>
        <v/>
      </c>
      <c r="AA27" s="386"/>
      <c r="AB27" s="17"/>
      <c r="AC27" s="17"/>
    </row>
    <row r="28" spans="1:29" ht="10.199999999999999" customHeight="1">
      <c r="A28" s="475"/>
      <c r="B28" s="619"/>
      <c r="C28" s="620"/>
      <c r="D28" s="620"/>
      <c r="E28" s="620"/>
      <c r="F28" s="621"/>
      <c r="G28" s="619"/>
      <c r="H28" s="620"/>
      <c r="I28" s="620"/>
      <c r="J28" s="620"/>
      <c r="K28" s="621"/>
      <c r="L28" s="619"/>
      <c r="M28" s="620"/>
      <c r="N28" s="620"/>
      <c r="O28" s="620"/>
      <c r="P28" s="621"/>
      <c r="Q28" s="619"/>
      <c r="R28" s="620"/>
      <c r="S28" s="620"/>
      <c r="T28" s="620"/>
      <c r="U28" s="620"/>
      <c r="V28" s="620"/>
      <c r="W28" s="378"/>
      <c r="X28" s="378"/>
      <c r="Y28" s="379"/>
      <c r="Z28" s="603"/>
      <c r="AA28" s="386"/>
    </row>
    <row r="29" spans="1:29" ht="10.199999999999999" customHeight="1">
      <c r="A29" s="474">
        <v>7</v>
      </c>
      <c r="B29" s="616" t="str">
        <f>IF('Formular 4a_1'!B31="","",'Formular 4a_1'!B31)</f>
        <v/>
      </c>
      <c r="C29" s="617"/>
      <c r="D29" s="617"/>
      <c r="E29" s="617"/>
      <c r="F29" s="618"/>
      <c r="G29" s="616" t="str">
        <f>IF('Formular 4a_1'!G31="","",'Formular 4a_1'!G31)</f>
        <v/>
      </c>
      <c r="H29" s="617"/>
      <c r="I29" s="617"/>
      <c r="J29" s="617"/>
      <c r="K29" s="618"/>
      <c r="L29" s="578" t="str">
        <f>IF('Formular 4a_1'!O31="","",'Formular 4a_1'!O31)</f>
        <v/>
      </c>
      <c r="M29" s="617"/>
      <c r="N29" s="617"/>
      <c r="O29" s="617"/>
      <c r="P29" s="618"/>
      <c r="Q29" s="616" t="str">
        <f>IF('Formular 4a_1'!S31="","",'Formular 4a_1'!S31)</f>
        <v/>
      </c>
      <c r="R29" s="617"/>
      <c r="S29" s="617"/>
      <c r="T29" s="617"/>
      <c r="U29" s="617"/>
      <c r="V29" s="617"/>
      <c r="W29" s="375"/>
      <c r="X29" s="375"/>
      <c r="Y29" s="376"/>
      <c r="Z29" s="602" t="str">
        <f>IF('Formular 4a_1'!Z31="","",'Formular 4a_1'!Z31)</f>
        <v/>
      </c>
      <c r="AA29" s="386"/>
    </row>
    <row r="30" spans="1:29" ht="10.199999999999999" customHeight="1">
      <c r="A30" s="475"/>
      <c r="B30" s="619"/>
      <c r="C30" s="620"/>
      <c r="D30" s="620"/>
      <c r="E30" s="620"/>
      <c r="F30" s="621"/>
      <c r="G30" s="619"/>
      <c r="H30" s="620"/>
      <c r="I30" s="620"/>
      <c r="J30" s="620"/>
      <c r="K30" s="621"/>
      <c r="L30" s="619"/>
      <c r="M30" s="620"/>
      <c r="N30" s="620"/>
      <c r="O30" s="620"/>
      <c r="P30" s="621"/>
      <c r="Q30" s="619"/>
      <c r="R30" s="620"/>
      <c r="S30" s="620"/>
      <c r="T30" s="620"/>
      <c r="U30" s="620"/>
      <c r="V30" s="620"/>
      <c r="W30" s="378"/>
      <c r="X30" s="378"/>
      <c r="Y30" s="379"/>
      <c r="Z30" s="603"/>
      <c r="AA30" s="386"/>
    </row>
    <row r="31" spans="1:29" ht="10.199999999999999" customHeight="1">
      <c r="A31" s="474">
        <v>8</v>
      </c>
      <c r="B31" s="616" t="str">
        <f>IF('Formular 4a_1'!B33="","",'Formular 4a_1'!B33)</f>
        <v/>
      </c>
      <c r="C31" s="617"/>
      <c r="D31" s="617"/>
      <c r="E31" s="617"/>
      <c r="F31" s="618"/>
      <c r="G31" s="616" t="str">
        <f>IF('Formular 4a_1'!G33="","",'Formular 4a_1'!G33)</f>
        <v/>
      </c>
      <c r="H31" s="617"/>
      <c r="I31" s="617"/>
      <c r="J31" s="617"/>
      <c r="K31" s="618"/>
      <c r="L31" s="578" t="str">
        <f>IF('Formular 4a_1'!O33="","",'Formular 4a_1'!O33)</f>
        <v/>
      </c>
      <c r="M31" s="617"/>
      <c r="N31" s="617"/>
      <c r="O31" s="617"/>
      <c r="P31" s="618"/>
      <c r="Q31" s="616" t="str">
        <f>IF('Formular 4a_1'!S33="","",'Formular 4a_1'!S33)</f>
        <v/>
      </c>
      <c r="R31" s="617"/>
      <c r="S31" s="617"/>
      <c r="T31" s="617"/>
      <c r="U31" s="617"/>
      <c r="V31" s="617"/>
      <c r="W31" s="375"/>
      <c r="X31" s="375"/>
      <c r="Y31" s="376"/>
      <c r="Z31" s="602" t="str">
        <f>IF('Formular 4a_1'!Z33="","",'Formular 4a_1'!Z33)</f>
        <v/>
      </c>
      <c r="AA31" s="386"/>
    </row>
    <row r="32" spans="1:29" ht="10.199999999999999" customHeight="1">
      <c r="A32" s="475"/>
      <c r="B32" s="619"/>
      <c r="C32" s="620"/>
      <c r="D32" s="620"/>
      <c r="E32" s="620"/>
      <c r="F32" s="621"/>
      <c r="G32" s="619"/>
      <c r="H32" s="620"/>
      <c r="I32" s="620"/>
      <c r="J32" s="620"/>
      <c r="K32" s="621"/>
      <c r="L32" s="619"/>
      <c r="M32" s="620"/>
      <c r="N32" s="620"/>
      <c r="O32" s="620"/>
      <c r="P32" s="621"/>
      <c r="Q32" s="619"/>
      <c r="R32" s="620"/>
      <c r="S32" s="620"/>
      <c r="T32" s="620"/>
      <c r="U32" s="620"/>
      <c r="V32" s="620"/>
      <c r="W32" s="378"/>
      <c r="X32" s="378"/>
      <c r="Y32" s="379"/>
      <c r="Z32" s="603"/>
      <c r="AA32" s="386"/>
    </row>
    <row r="33" spans="1:27" ht="10.199999999999999" customHeight="1">
      <c r="A33" s="474">
        <v>9</v>
      </c>
      <c r="B33" s="616" t="str">
        <f>IF('Formular 4a_1'!B35="","",'Formular 4a_1'!B35)</f>
        <v/>
      </c>
      <c r="C33" s="617"/>
      <c r="D33" s="617"/>
      <c r="E33" s="617"/>
      <c r="F33" s="618"/>
      <c r="G33" s="616" t="str">
        <f>IF('Formular 4a_1'!G35="","",'Formular 4a_1'!G35)</f>
        <v/>
      </c>
      <c r="H33" s="617"/>
      <c r="I33" s="617"/>
      <c r="J33" s="617"/>
      <c r="K33" s="618"/>
      <c r="L33" s="578" t="str">
        <f>IF('Formular 4a_1'!O35="","",'Formular 4a_1'!O35)</f>
        <v/>
      </c>
      <c r="M33" s="617"/>
      <c r="N33" s="617"/>
      <c r="O33" s="617"/>
      <c r="P33" s="618"/>
      <c r="Q33" s="616" t="str">
        <f>IF('Formular 4a_1'!S35="","",'Formular 4a_1'!S35)</f>
        <v/>
      </c>
      <c r="R33" s="617"/>
      <c r="S33" s="617"/>
      <c r="T33" s="617"/>
      <c r="U33" s="617"/>
      <c r="V33" s="617"/>
      <c r="W33" s="375"/>
      <c r="X33" s="375"/>
      <c r="Y33" s="376"/>
      <c r="Z33" s="602" t="str">
        <f>IF('Formular 4a_1'!Z35="","",'Formular 4a_1'!Z35)</f>
        <v/>
      </c>
      <c r="AA33" s="386"/>
    </row>
    <row r="34" spans="1:27" ht="10.199999999999999" customHeight="1">
      <c r="A34" s="475"/>
      <c r="B34" s="619"/>
      <c r="C34" s="620"/>
      <c r="D34" s="620"/>
      <c r="E34" s="620"/>
      <c r="F34" s="621"/>
      <c r="G34" s="619"/>
      <c r="H34" s="620"/>
      <c r="I34" s="620"/>
      <c r="J34" s="620"/>
      <c r="K34" s="621"/>
      <c r="L34" s="619"/>
      <c r="M34" s="620"/>
      <c r="N34" s="620"/>
      <c r="O34" s="620"/>
      <c r="P34" s="621"/>
      <c r="Q34" s="619"/>
      <c r="R34" s="620"/>
      <c r="S34" s="620"/>
      <c r="T34" s="620"/>
      <c r="U34" s="620"/>
      <c r="V34" s="620"/>
      <c r="W34" s="378"/>
      <c r="X34" s="378"/>
      <c r="Y34" s="379"/>
      <c r="Z34" s="603"/>
      <c r="AA34" s="386"/>
    </row>
    <row r="35" spans="1:27" ht="10.199999999999999" customHeight="1">
      <c r="A35" s="474">
        <v>10</v>
      </c>
      <c r="B35" s="616" t="str">
        <f>IF('Formular 4a_1'!B37="","",'Formular 4a_1'!B37)</f>
        <v/>
      </c>
      <c r="C35" s="617"/>
      <c r="D35" s="617"/>
      <c r="E35" s="617"/>
      <c r="F35" s="618"/>
      <c r="G35" s="616" t="str">
        <f>IF('Formular 4a_1'!G37="","",'Formular 4a_1'!G37)</f>
        <v/>
      </c>
      <c r="H35" s="617"/>
      <c r="I35" s="617"/>
      <c r="J35" s="617"/>
      <c r="K35" s="618"/>
      <c r="L35" s="578" t="str">
        <f>IF('Formular 4a_1'!O37="","",'Formular 4a_1'!O37)</f>
        <v/>
      </c>
      <c r="M35" s="617"/>
      <c r="N35" s="617"/>
      <c r="O35" s="617"/>
      <c r="P35" s="618"/>
      <c r="Q35" s="616" t="str">
        <f>IF('Formular 4a_1'!S37="","",'Formular 4a_1'!S37)</f>
        <v/>
      </c>
      <c r="R35" s="617"/>
      <c r="S35" s="617"/>
      <c r="T35" s="617"/>
      <c r="U35" s="617"/>
      <c r="V35" s="617"/>
      <c r="W35" s="375"/>
      <c r="X35" s="375"/>
      <c r="Y35" s="376"/>
      <c r="Z35" s="602" t="str">
        <f>IF('Formular 4a_1'!Z37="","",'Formular 4a_1'!Z37)</f>
        <v/>
      </c>
      <c r="AA35" s="386"/>
    </row>
    <row r="36" spans="1:27" ht="10.199999999999999" customHeight="1">
      <c r="A36" s="475"/>
      <c r="B36" s="619"/>
      <c r="C36" s="620"/>
      <c r="D36" s="620"/>
      <c r="E36" s="620"/>
      <c r="F36" s="621"/>
      <c r="G36" s="619"/>
      <c r="H36" s="620"/>
      <c r="I36" s="620"/>
      <c r="J36" s="620"/>
      <c r="K36" s="621"/>
      <c r="L36" s="619"/>
      <c r="M36" s="620"/>
      <c r="N36" s="620"/>
      <c r="O36" s="620"/>
      <c r="P36" s="621"/>
      <c r="Q36" s="619"/>
      <c r="R36" s="620"/>
      <c r="S36" s="620"/>
      <c r="T36" s="620"/>
      <c r="U36" s="620"/>
      <c r="V36" s="620"/>
      <c r="W36" s="378"/>
      <c r="X36" s="378"/>
      <c r="Y36" s="379"/>
      <c r="Z36" s="603"/>
      <c r="AA36" s="386"/>
    </row>
    <row r="37" spans="1:27" ht="10.199999999999999" customHeight="1">
      <c r="A37" s="474">
        <v>11</v>
      </c>
      <c r="B37" s="616" t="str">
        <f>IF('Formular 4a_1'!B39="","",'Formular 4a_1'!B39)</f>
        <v/>
      </c>
      <c r="C37" s="617"/>
      <c r="D37" s="617"/>
      <c r="E37" s="617"/>
      <c r="F37" s="618"/>
      <c r="G37" s="616" t="str">
        <f>IF('Formular 4a_1'!G39="","",'Formular 4a_1'!G39)</f>
        <v/>
      </c>
      <c r="H37" s="617"/>
      <c r="I37" s="617"/>
      <c r="J37" s="617"/>
      <c r="K37" s="618"/>
      <c r="L37" s="578" t="str">
        <f>IF('Formular 4a_1'!O39="","",'Formular 4a_1'!O39)</f>
        <v/>
      </c>
      <c r="M37" s="617"/>
      <c r="N37" s="617"/>
      <c r="O37" s="617"/>
      <c r="P37" s="618"/>
      <c r="Q37" s="616" t="str">
        <f>IF('Formular 4a_1'!S39="","",'Formular 4a_1'!S39)</f>
        <v/>
      </c>
      <c r="R37" s="617"/>
      <c r="S37" s="617"/>
      <c r="T37" s="617"/>
      <c r="U37" s="617"/>
      <c r="V37" s="617"/>
      <c r="W37" s="375"/>
      <c r="X37" s="375"/>
      <c r="Y37" s="376"/>
      <c r="Z37" s="602" t="str">
        <f>IF('Formular 4a_1'!Z39="","",'Formular 4a_1'!Z39)</f>
        <v/>
      </c>
      <c r="AA37" s="386"/>
    </row>
    <row r="38" spans="1:27" ht="10.199999999999999" customHeight="1">
      <c r="A38" s="475"/>
      <c r="B38" s="619"/>
      <c r="C38" s="620"/>
      <c r="D38" s="620"/>
      <c r="E38" s="620"/>
      <c r="F38" s="621"/>
      <c r="G38" s="619"/>
      <c r="H38" s="620"/>
      <c r="I38" s="620"/>
      <c r="J38" s="620"/>
      <c r="K38" s="621"/>
      <c r="L38" s="619"/>
      <c r="M38" s="620"/>
      <c r="N38" s="620"/>
      <c r="O38" s="620"/>
      <c r="P38" s="621"/>
      <c r="Q38" s="619"/>
      <c r="R38" s="620"/>
      <c r="S38" s="620"/>
      <c r="T38" s="620"/>
      <c r="U38" s="620"/>
      <c r="V38" s="620"/>
      <c r="W38" s="378"/>
      <c r="X38" s="378"/>
      <c r="Y38" s="379"/>
      <c r="Z38" s="603"/>
      <c r="AA38" s="386"/>
    </row>
    <row r="39" spans="1:27" ht="10.199999999999999" customHeight="1">
      <c r="A39" s="474">
        <v>12</v>
      </c>
      <c r="B39" s="616" t="str">
        <f>IF('Formular 4a_1'!B41="","",'Formular 4a_1'!B41)</f>
        <v/>
      </c>
      <c r="C39" s="617"/>
      <c r="D39" s="617"/>
      <c r="E39" s="617"/>
      <c r="F39" s="618"/>
      <c r="G39" s="616" t="str">
        <f>IF('Formular 4a_1'!G41="","",'Formular 4a_1'!G41)</f>
        <v/>
      </c>
      <c r="H39" s="617"/>
      <c r="I39" s="617"/>
      <c r="J39" s="617"/>
      <c r="K39" s="618"/>
      <c r="L39" s="578" t="str">
        <f>IF('Formular 4a_1'!O41="","",'Formular 4a_1'!O41)</f>
        <v/>
      </c>
      <c r="M39" s="617"/>
      <c r="N39" s="617"/>
      <c r="O39" s="617"/>
      <c r="P39" s="618"/>
      <c r="Q39" s="616" t="str">
        <f>IF('Formular 4a_1'!S41="","",'Formular 4a_1'!S41)</f>
        <v/>
      </c>
      <c r="R39" s="617"/>
      <c r="S39" s="617"/>
      <c r="T39" s="617"/>
      <c r="U39" s="617"/>
      <c r="V39" s="617"/>
      <c r="W39" s="375"/>
      <c r="X39" s="375"/>
      <c r="Y39" s="376"/>
      <c r="Z39" s="602" t="str">
        <f>IF('Formular 4a_1'!Z41="","",'Formular 4a_1'!Z41)</f>
        <v/>
      </c>
      <c r="AA39" s="386"/>
    </row>
    <row r="40" spans="1:27" ht="10.199999999999999" customHeight="1">
      <c r="A40" s="475"/>
      <c r="B40" s="619"/>
      <c r="C40" s="620"/>
      <c r="D40" s="620"/>
      <c r="E40" s="620"/>
      <c r="F40" s="621"/>
      <c r="G40" s="619"/>
      <c r="H40" s="620"/>
      <c r="I40" s="620"/>
      <c r="J40" s="620"/>
      <c r="K40" s="621"/>
      <c r="L40" s="619"/>
      <c r="M40" s="620"/>
      <c r="N40" s="620"/>
      <c r="O40" s="620"/>
      <c r="P40" s="621"/>
      <c r="Q40" s="619"/>
      <c r="R40" s="620"/>
      <c r="S40" s="620"/>
      <c r="T40" s="620"/>
      <c r="U40" s="620"/>
      <c r="V40" s="620"/>
      <c r="W40" s="378"/>
      <c r="X40" s="378"/>
      <c r="Y40" s="379"/>
      <c r="Z40" s="603"/>
      <c r="AA40" s="386"/>
    </row>
    <row r="41" spans="1:27" ht="10.199999999999999" customHeight="1">
      <c r="A41" s="474">
        <v>13</v>
      </c>
      <c r="B41" s="616" t="str">
        <f>IF('Formular 4a_1'!B43="","",'Formular 4a_1'!B43)</f>
        <v/>
      </c>
      <c r="C41" s="617"/>
      <c r="D41" s="617"/>
      <c r="E41" s="617"/>
      <c r="F41" s="618"/>
      <c r="G41" s="616" t="str">
        <f>IF('Formular 4a_1'!G43="","",'Formular 4a_1'!G43)</f>
        <v/>
      </c>
      <c r="H41" s="617"/>
      <c r="I41" s="617"/>
      <c r="J41" s="617"/>
      <c r="K41" s="618"/>
      <c r="L41" s="578" t="str">
        <f>IF('Formular 4a_1'!O43="","",'Formular 4a_1'!O43)</f>
        <v/>
      </c>
      <c r="M41" s="617"/>
      <c r="N41" s="617"/>
      <c r="O41" s="617"/>
      <c r="P41" s="618"/>
      <c r="Q41" s="616" t="str">
        <f>IF('Formular 4a_1'!S43="","",'Formular 4a_1'!S43)</f>
        <v/>
      </c>
      <c r="R41" s="617"/>
      <c r="S41" s="617"/>
      <c r="T41" s="617"/>
      <c r="U41" s="617"/>
      <c r="V41" s="617"/>
      <c r="W41" s="375"/>
      <c r="X41" s="375"/>
      <c r="Y41" s="376"/>
      <c r="Z41" s="602" t="str">
        <f>IF('Formular 4a_1'!Z43="","",'Formular 4a_1'!Z43)</f>
        <v/>
      </c>
      <c r="AA41" s="386"/>
    </row>
    <row r="42" spans="1:27" ht="10.199999999999999" customHeight="1">
      <c r="A42" s="475"/>
      <c r="B42" s="619"/>
      <c r="C42" s="620"/>
      <c r="D42" s="620"/>
      <c r="E42" s="620"/>
      <c r="F42" s="621"/>
      <c r="G42" s="619"/>
      <c r="H42" s="620"/>
      <c r="I42" s="620"/>
      <c r="J42" s="620"/>
      <c r="K42" s="621"/>
      <c r="L42" s="619"/>
      <c r="M42" s="620"/>
      <c r="N42" s="620"/>
      <c r="O42" s="620"/>
      <c r="P42" s="621"/>
      <c r="Q42" s="619"/>
      <c r="R42" s="620"/>
      <c r="S42" s="620"/>
      <c r="T42" s="620"/>
      <c r="U42" s="620"/>
      <c r="V42" s="620"/>
      <c r="W42" s="378"/>
      <c r="X42" s="378"/>
      <c r="Y42" s="379"/>
      <c r="Z42" s="603"/>
      <c r="AA42" s="386"/>
    </row>
    <row r="43" spans="1:27" ht="10.199999999999999" customHeight="1">
      <c r="A43" s="474">
        <v>14</v>
      </c>
      <c r="B43" s="616" t="str">
        <f>IF('Formular 4a_1'!B45="","",'Formular 4a_1'!B45)</f>
        <v/>
      </c>
      <c r="C43" s="617"/>
      <c r="D43" s="617"/>
      <c r="E43" s="617"/>
      <c r="F43" s="618"/>
      <c r="G43" s="616" t="str">
        <f>IF('Formular 4a_1'!G45="","",'Formular 4a_1'!G45)</f>
        <v/>
      </c>
      <c r="H43" s="617"/>
      <c r="I43" s="617"/>
      <c r="J43" s="617"/>
      <c r="K43" s="618"/>
      <c r="L43" s="578" t="str">
        <f>IF('Formular 4a_1'!O45="","",'Formular 4a_1'!O45)</f>
        <v/>
      </c>
      <c r="M43" s="617"/>
      <c r="N43" s="617"/>
      <c r="O43" s="617"/>
      <c r="P43" s="618"/>
      <c r="Q43" s="616" t="str">
        <f>IF('Formular 4a_1'!S45="","",'Formular 4a_1'!S45)</f>
        <v/>
      </c>
      <c r="R43" s="617"/>
      <c r="S43" s="617"/>
      <c r="T43" s="617"/>
      <c r="U43" s="617"/>
      <c r="V43" s="617"/>
      <c r="W43" s="375"/>
      <c r="X43" s="375"/>
      <c r="Y43" s="376"/>
      <c r="Z43" s="602" t="str">
        <f>IF('Formular 4a_1'!Z45="","",'Formular 4a_1'!Z45)</f>
        <v/>
      </c>
      <c r="AA43" s="386"/>
    </row>
    <row r="44" spans="1:27" ht="10.199999999999999" customHeight="1">
      <c r="A44" s="475"/>
      <c r="B44" s="619"/>
      <c r="C44" s="620"/>
      <c r="D44" s="620"/>
      <c r="E44" s="620"/>
      <c r="F44" s="621"/>
      <c r="G44" s="619"/>
      <c r="H44" s="620"/>
      <c r="I44" s="620"/>
      <c r="J44" s="620"/>
      <c r="K44" s="621"/>
      <c r="L44" s="619"/>
      <c r="M44" s="620"/>
      <c r="N44" s="620"/>
      <c r="O44" s="620"/>
      <c r="P44" s="621"/>
      <c r="Q44" s="619"/>
      <c r="R44" s="620"/>
      <c r="S44" s="620"/>
      <c r="T44" s="620"/>
      <c r="U44" s="620"/>
      <c r="V44" s="620"/>
      <c r="W44" s="378"/>
      <c r="X44" s="378"/>
      <c r="Y44" s="379"/>
      <c r="Z44" s="603"/>
      <c r="AA44" s="386"/>
    </row>
    <row r="45" spans="1:27" ht="10.199999999999999" customHeight="1">
      <c r="A45" s="474">
        <v>15</v>
      </c>
      <c r="B45" s="616" t="str">
        <f>IF('Formular 4a_1'!B47="","",'Formular 4a_1'!B47)</f>
        <v/>
      </c>
      <c r="C45" s="617"/>
      <c r="D45" s="617"/>
      <c r="E45" s="617"/>
      <c r="F45" s="618"/>
      <c r="G45" s="616" t="str">
        <f>IF('Formular 4a_1'!G47="","",'Formular 4a_1'!G47)</f>
        <v/>
      </c>
      <c r="H45" s="617"/>
      <c r="I45" s="617"/>
      <c r="J45" s="617"/>
      <c r="K45" s="618"/>
      <c r="L45" s="578" t="str">
        <f>IF('Formular 4a_1'!O47="","",'Formular 4a_1'!O47)</f>
        <v/>
      </c>
      <c r="M45" s="617"/>
      <c r="N45" s="617"/>
      <c r="O45" s="617"/>
      <c r="P45" s="618"/>
      <c r="Q45" s="616" t="str">
        <f>IF('Formular 4a_1'!S47="","",'Formular 4a_1'!S47)</f>
        <v/>
      </c>
      <c r="R45" s="617"/>
      <c r="S45" s="617"/>
      <c r="T45" s="617"/>
      <c r="U45" s="617"/>
      <c r="V45" s="617"/>
      <c r="W45" s="375"/>
      <c r="X45" s="375"/>
      <c r="Y45" s="376"/>
      <c r="Z45" s="602" t="str">
        <f>IF('Formular 4a_1'!Z47="","",'Formular 4a_1'!Z47)</f>
        <v/>
      </c>
      <c r="AA45" s="386"/>
    </row>
    <row r="46" spans="1:27" ht="10.199999999999999" customHeight="1">
      <c r="A46" s="475"/>
      <c r="B46" s="619"/>
      <c r="C46" s="620"/>
      <c r="D46" s="620"/>
      <c r="E46" s="620"/>
      <c r="F46" s="621"/>
      <c r="G46" s="619"/>
      <c r="H46" s="620"/>
      <c r="I46" s="620"/>
      <c r="J46" s="620"/>
      <c r="K46" s="621"/>
      <c r="L46" s="619"/>
      <c r="M46" s="620"/>
      <c r="N46" s="620"/>
      <c r="O46" s="620"/>
      <c r="P46" s="621"/>
      <c r="Q46" s="619"/>
      <c r="R46" s="620"/>
      <c r="S46" s="620"/>
      <c r="T46" s="620"/>
      <c r="U46" s="620"/>
      <c r="V46" s="620"/>
      <c r="W46" s="378"/>
      <c r="X46" s="378"/>
      <c r="Y46" s="379"/>
      <c r="Z46" s="603"/>
      <c r="AA46" s="386"/>
    </row>
    <row r="47" spans="1:27" ht="10.199999999999999" customHeight="1">
      <c r="A47" s="474">
        <v>16</v>
      </c>
      <c r="B47" s="616" t="str">
        <f>IF('Formular 4a_1'!B49="","",'Formular 4a_1'!B49)</f>
        <v/>
      </c>
      <c r="C47" s="617"/>
      <c r="D47" s="617"/>
      <c r="E47" s="617"/>
      <c r="F47" s="618"/>
      <c r="G47" s="616" t="str">
        <f>IF('Formular 4a_1'!G49="","",'Formular 4a_1'!G49)</f>
        <v/>
      </c>
      <c r="H47" s="617"/>
      <c r="I47" s="617"/>
      <c r="J47" s="617"/>
      <c r="K47" s="618"/>
      <c r="L47" s="578" t="str">
        <f>IF('Formular 4a_1'!O49="","",'Formular 4a_1'!O49)</f>
        <v/>
      </c>
      <c r="M47" s="617"/>
      <c r="N47" s="617"/>
      <c r="O47" s="617"/>
      <c r="P47" s="618"/>
      <c r="Q47" s="616" t="str">
        <f>IF('Formular 4a_1'!S49="","",'Formular 4a_1'!S49)</f>
        <v/>
      </c>
      <c r="R47" s="617"/>
      <c r="S47" s="617"/>
      <c r="T47" s="617"/>
      <c r="U47" s="617"/>
      <c r="V47" s="617"/>
      <c r="W47" s="375"/>
      <c r="X47" s="375"/>
      <c r="Y47" s="376"/>
      <c r="Z47" s="602" t="str">
        <f>IF('Formular 4a_1'!Z49="","",'Formular 4a_1'!Z49)</f>
        <v/>
      </c>
      <c r="AA47" s="386"/>
    </row>
    <row r="48" spans="1:27" ht="10.199999999999999" customHeight="1">
      <c r="A48" s="475"/>
      <c r="B48" s="619"/>
      <c r="C48" s="620"/>
      <c r="D48" s="620"/>
      <c r="E48" s="620"/>
      <c r="F48" s="621"/>
      <c r="G48" s="619"/>
      <c r="H48" s="620"/>
      <c r="I48" s="620"/>
      <c r="J48" s="620"/>
      <c r="K48" s="621"/>
      <c r="L48" s="619"/>
      <c r="M48" s="620"/>
      <c r="N48" s="620"/>
      <c r="O48" s="620"/>
      <c r="P48" s="621"/>
      <c r="Q48" s="619"/>
      <c r="R48" s="620"/>
      <c r="S48" s="620"/>
      <c r="T48" s="620"/>
      <c r="U48" s="620"/>
      <c r="V48" s="620"/>
      <c r="W48" s="378"/>
      <c r="X48" s="378"/>
      <c r="Y48" s="379"/>
      <c r="Z48" s="603"/>
      <c r="AA48" s="386"/>
    </row>
    <row r="49" spans="1:27" ht="10.199999999999999" customHeight="1">
      <c r="A49" s="474">
        <v>17</v>
      </c>
      <c r="B49" s="616" t="str">
        <f>IF('Formular 4a_1'!B51="","",'Formular 4a_1'!B51)</f>
        <v/>
      </c>
      <c r="C49" s="617"/>
      <c r="D49" s="617"/>
      <c r="E49" s="617"/>
      <c r="F49" s="618"/>
      <c r="G49" s="616" t="str">
        <f>IF('Formular 4a_1'!G51="","",'Formular 4a_1'!G51)</f>
        <v/>
      </c>
      <c r="H49" s="617"/>
      <c r="I49" s="617"/>
      <c r="J49" s="617"/>
      <c r="K49" s="618"/>
      <c r="L49" s="578" t="str">
        <f>IF('Formular 4a_1'!O51="","",'Formular 4a_1'!O51)</f>
        <v/>
      </c>
      <c r="M49" s="617"/>
      <c r="N49" s="617"/>
      <c r="O49" s="617"/>
      <c r="P49" s="618"/>
      <c r="Q49" s="616" t="str">
        <f>IF('Formular 4a_1'!S51="","",'Formular 4a_1'!S51)</f>
        <v/>
      </c>
      <c r="R49" s="617"/>
      <c r="S49" s="617"/>
      <c r="T49" s="617"/>
      <c r="U49" s="617"/>
      <c r="V49" s="617"/>
      <c r="W49" s="375"/>
      <c r="X49" s="375"/>
      <c r="Y49" s="376"/>
      <c r="Z49" s="602" t="str">
        <f>IF('Formular 4a_1'!Z51="","",'Formular 4a_1'!Z51)</f>
        <v/>
      </c>
      <c r="AA49" s="386"/>
    </row>
    <row r="50" spans="1:27" ht="10.199999999999999" customHeight="1">
      <c r="A50" s="475"/>
      <c r="B50" s="619"/>
      <c r="C50" s="620"/>
      <c r="D50" s="620"/>
      <c r="E50" s="620"/>
      <c r="F50" s="621"/>
      <c r="G50" s="619"/>
      <c r="H50" s="620"/>
      <c r="I50" s="620"/>
      <c r="J50" s="620"/>
      <c r="K50" s="621"/>
      <c r="L50" s="619"/>
      <c r="M50" s="620"/>
      <c r="N50" s="620"/>
      <c r="O50" s="620"/>
      <c r="P50" s="621"/>
      <c r="Q50" s="619"/>
      <c r="R50" s="620"/>
      <c r="S50" s="620"/>
      <c r="T50" s="620"/>
      <c r="U50" s="620"/>
      <c r="V50" s="620"/>
      <c r="W50" s="378"/>
      <c r="X50" s="378"/>
      <c r="Y50" s="379"/>
      <c r="Z50" s="603"/>
      <c r="AA50" s="386"/>
    </row>
    <row r="51" spans="1:27" ht="10.199999999999999" customHeight="1">
      <c r="A51" s="474">
        <v>18</v>
      </c>
      <c r="B51" s="616" t="str">
        <f>IF('Formular 4a_1'!B53="","",'Formular 4a_1'!B53)</f>
        <v/>
      </c>
      <c r="C51" s="617"/>
      <c r="D51" s="617"/>
      <c r="E51" s="617"/>
      <c r="F51" s="618"/>
      <c r="G51" s="616" t="str">
        <f>IF('Formular 4a_1'!G53="","",'Formular 4a_1'!G53)</f>
        <v/>
      </c>
      <c r="H51" s="617"/>
      <c r="I51" s="617"/>
      <c r="J51" s="617"/>
      <c r="K51" s="618"/>
      <c r="L51" s="578" t="str">
        <f>IF('Formular 4a_1'!O53="","",'Formular 4a_1'!O53)</f>
        <v/>
      </c>
      <c r="M51" s="617"/>
      <c r="N51" s="617"/>
      <c r="O51" s="617"/>
      <c r="P51" s="618"/>
      <c r="Q51" s="616" t="str">
        <f>IF('Formular 4a_1'!S53="","",'Formular 4a_1'!S53)</f>
        <v/>
      </c>
      <c r="R51" s="617"/>
      <c r="S51" s="617"/>
      <c r="T51" s="617"/>
      <c r="U51" s="617"/>
      <c r="V51" s="617"/>
      <c r="W51" s="375"/>
      <c r="X51" s="375"/>
      <c r="Y51" s="376"/>
      <c r="Z51" s="602" t="str">
        <f>IF('Formular 4a_1'!Z53="","",'Formular 4a_1'!Z53)</f>
        <v/>
      </c>
      <c r="AA51" s="386"/>
    </row>
    <row r="52" spans="1:27" ht="10.199999999999999" customHeight="1">
      <c r="A52" s="475"/>
      <c r="B52" s="619"/>
      <c r="C52" s="620"/>
      <c r="D52" s="620"/>
      <c r="E52" s="620"/>
      <c r="F52" s="621"/>
      <c r="G52" s="619"/>
      <c r="H52" s="620"/>
      <c r="I52" s="620"/>
      <c r="J52" s="620"/>
      <c r="K52" s="621"/>
      <c r="L52" s="619"/>
      <c r="M52" s="620"/>
      <c r="N52" s="620"/>
      <c r="O52" s="620"/>
      <c r="P52" s="621"/>
      <c r="Q52" s="619"/>
      <c r="R52" s="620"/>
      <c r="S52" s="620"/>
      <c r="T52" s="620"/>
      <c r="U52" s="620"/>
      <c r="V52" s="620"/>
      <c r="W52" s="378"/>
      <c r="X52" s="378"/>
      <c r="Y52" s="379"/>
      <c r="Z52" s="603"/>
      <c r="AA52" s="386"/>
    </row>
    <row r="53" spans="1:27" ht="10.199999999999999" customHeight="1">
      <c r="A53" s="474">
        <v>19</v>
      </c>
      <c r="B53" s="616" t="str">
        <f>IF('Formular 4a_1'!B55="","",'Formular 4a_1'!B55)</f>
        <v/>
      </c>
      <c r="C53" s="617"/>
      <c r="D53" s="617"/>
      <c r="E53" s="617"/>
      <c r="F53" s="618"/>
      <c r="G53" s="616" t="str">
        <f>IF('Formular 4a_1'!G55="","",'Formular 4a_1'!G55)</f>
        <v/>
      </c>
      <c r="H53" s="617"/>
      <c r="I53" s="617"/>
      <c r="J53" s="617"/>
      <c r="K53" s="618"/>
      <c r="L53" s="578" t="str">
        <f>IF('Formular 4a_1'!O55="","",'Formular 4a_1'!O55)</f>
        <v/>
      </c>
      <c r="M53" s="617"/>
      <c r="N53" s="617"/>
      <c r="O53" s="617"/>
      <c r="P53" s="618"/>
      <c r="Q53" s="616" t="str">
        <f>IF('Formular 4a_1'!S55="","",'Formular 4a_1'!S55)</f>
        <v/>
      </c>
      <c r="R53" s="617"/>
      <c r="S53" s="617"/>
      <c r="T53" s="617"/>
      <c r="U53" s="617"/>
      <c r="V53" s="617"/>
      <c r="W53" s="375"/>
      <c r="X53" s="375"/>
      <c r="Y53" s="376"/>
      <c r="Z53" s="602" t="str">
        <f>IF('Formular 4a_1'!Z55="","",'Formular 4a_1'!Z55)</f>
        <v/>
      </c>
      <c r="AA53" s="386"/>
    </row>
    <row r="54" spans="1:27" ht="10.199999999999999" customHeight="1">
      <c r="A54" s="475"/>
      <c r="B54" s="619"/>
      <c r="C54" s="620"/>
      <c r="D54" s="620"/>
      <c r="E54" s="620"/>
      <c r="F54" s="621"/>
      <c r="G54" s="619"/>
      <c r="H54" s="620"/>
      <c r="I54" s="620"/>
      <c r="J54" s="620"/>
      <c r="K54" s="621"/>
      <c r="L54" s="619"/>
      <c r="M54" s="620"/>
      <c r="N54" s="620"/>
      <c r="O54" s="620"/>
      <c r="P54" s="621"/>
      <c r="Q54" s="619"/>
      <c r="R54" s="620"/>
      <c r="S54" s="620"/>
      <c r="T54" s="620"/>
      <c r="U54" s="620"/>
      <c r="V54" s="620"/>
      <c r="W54" s="378"/>
      <c r="X54" s="378"/>
      <c r="Y54" s="379"/>
      <c r="Z54" s="603"/>
      <c r="AA54" s="386"/>
    </row>
    <row r="55" spans="1:27" ht="10.199999999999999" customHeight="1">
      <c r="A55" s="474">
        <v>20</v>
      </c>
      <c r="B55" s="616" t="str">
        <f>IF('Formular 4a_1'!B57="","",'Formular 4a_1'!B57)</f>
        <v/>
      </c>
      <c r="C55" s="617"/>
      <c r="D55" s="617"/>
      <c r="E55" s="617"/>
      <c r="F55" s="618"/>
      <c r="G55" s="616" t="str">
        <f>IF('Formular 4a_1'!G57="","",'Formular 4a_1'!G57)</f>
        <v/>
      </c>
      <c r="H55" s="617"/>
      <c r="I55" s="617"/>
      <c r="J55" s="617"/>
      <c r="K55" s="618"/>
      <c r="L55" s="578" t="str">
        <f>IF('Formular 4a_1'!O57="","",'Formular 4a_1'!O57)</f>
        <v/>
      </c>
      <c r="M55" s="617"/>
      <c r="N55" s="617"/>
      <c r="O55" s="617"/>
      <c r="P55" s="618"/>
      <c r="Q55" s="616" t="str">
        <f>IF('Formular 4a_1'!S57="","",'Formular 4a_1'!S57)</f>
        <v/>
      </c>
      <c r="R55" s="617"/>
      <c r="S55" s="617"/>
      <c r="T55" s="617"/>
      <c r="U55" s="617"/>
      <c r="V55" s="617"/>
      <c r="W55" s="375"/>
      <c r="X55" s="375"/>
      <c r="Y55" s="376"/>
      <c r="Z55" s="602" t="str">
        <f>IF('Formular 4a_1'!Z57="","",'Formular 4a_1'!Z57)</f>
        <v/>
      </c>
      <c r="AA55" s="386"/>
    </row>
    <row r="56" spans="1:27" ht="10.199999999999999" customHeight="1">
      <c r="A56" s="475"/>
      <c r="B56" s="619"/>
      <c r="C56" s="620"/>
      <c r="D56" s="620"/>
      <c r="E56" s="620"/>
      <c r="F56" s="621"/>
      <c r="G56" s="619"/>
      <c r="H56" s="620"/>
      <c r="I56" s="620"/>
      <c r="J56" s="620"/>
      <c r="K56" s="621"/>
      <c r="L56" s="619"/>
      <c r="M56" s="620"/>
      <c r="N56" s="620"/>
      <c r="O56" s="620"/>
      <c r="P56" s="621"/>
      <c r="Q56" s="619"/>
      <c r="R56" s="620"/>
      <c r="S56" s="620"/>
      <c r="T56" s="620"/>
      <c r="U56" s="620"/>
      <c r="V56" s="620"/>
      <c r="W56" s="378"/>
      <c r="X56" s="378"/>
      <c r="Y56" s="379"/>
      <c r="Z56" s="603"/>
      <c r="AA56" s="386"/>
    </row>
    <row r="57" spans="1:27" ht="10.199999999999999" customHeight="1">
      <c r="A57" s="474">
        <v>21</v>
      </c>
      <c r="B57" s="616" t="str">
        <f>IF('Formular 4a_1'!B59="","",'Formular 4a_1'!B59)</f>
        <v/>
      </c>
      <c r="C57" s="617"/>
      <c r="D57" s="617"/>
      <c r="E57" s="617"/>
      <c r="F57" s="618"/>
      <c r="G57" s="616" t="str">
        <f>IF('Formular 4a_1'!G59="","",'Formular 4a_1'!G59)</f>
        <v/>
      </c>
      <c r="H57" s="617"/>
      <c r="I57" s="617"/>
      <c r="J57" s="617"/>
      <c r="K57" s="618"/>
      <c r="L57" s="578" t="str">
        <f>IF('Formular 4a_1'!O59="","",'Formular 4a_1'!O59)</f>
        <v/>
      </c>
      <c r="M57" s="617"/>
      <c r="N57" s="617"/>
      <c r="O57" s="617"/>
      <c r="P57" s="618"/>
      <c r="Q57" s="616" t="str">
        <f>IF('Formular 4a_1'!S59="","",'Formular 4a_1'!S59)</f>
        <v/>
      </c>
      <c r="R57" s="617"/>
      <c r="S57" s="617"/>
      <c r="T57" s="617"/>
      <c r="U57" s="617"/>
      <c r="V57" s="617"/>
      <c r="W57" s="375"/>
      <c r="X57" s="375"/>
      <c r="Y57" s="376"/>
      <c r="Z57" s="602" t="str">
        <f>IF('Formular 4a_1'!Z59="","",'Formular 4a_1'!Z59)</f>
        <v/>
      </c>
      <c r="AA57" s="386"/>
    </row>
    <row r="58" spans="1:27" ht="10.199999999999999" customHeight="1">
      <c r="A58" s="475"/>
      <c r="B58" s="619"/>
      <c r="C58" s="620"/>
      <c r="D58" s="620"/>
      <c r="E58" s="620"/>
      <c r="F58" s="621"/>
      <c r="G58" s="619"/>
      <c r="H58" s="620"/>
      <c r="I58" s="620"/>
      <c r="J58" s="620"/>
      <c r="K58" s="621"/>
      <c r="L58" s="619"/>
      <c r="M58" s="620"/>
      <c r="N58" s="620"/>
      <c r="O58" s="620"/>
      <c r="P58" s="621"/>
      <c r="Q58" s="619"/>
      <c r="R58" s="620"/>
      <c r="S58" s="620"/>
      <c r="T58" s="620"/>
      <c r="U58" s="620"/>
      <c r="V58" s="620"/>
      <c r="W58" s="378"/>
      <c r="X58" s="378"/>
      <c r="Y58" s="379"/>
      <c r="Z58" s="603"/>
      <c r="AA58" s="386"/>
    </row>
    <row r="59" spans="1:27" ht="10.199999999999999" customHeight="1">
      <c r="A59" s="474">
        <v>22</v>
      </c>
      <c r="B59" s="616" t="str">
        <f>IF('Formular 4a_1'!B61="","",'Formular 4a_1'!B61)</f>
        <v/>
      </c>
      <c r="C59" s="617"/>
      <c r="D59" s="617"/>
      <c r="E59" s="617"/>
      <c r="F59" s="618"/>
      <c r="G59" s="616" t="str">
        <f>IF('Formular 4a_1'!G61="","",'Formular 4a_1'!G61)</f>
        <v/>
      </c>
      <c r="H59" s="617"/>
      <c r="I59" s="617"/>
      <c r="J59" s="617"/>
      <c r="K59" s="618"/>
      <c r="L59" s="578" t="str">
        <f>IF('Formular 4a_1'!O61="","",'Formular 4a_1'!O61)</f>
        <v/>
      </c>
      <c r="M59" s="617"/>
      <c r="N59" s="617"/>
      <c r="O59" s="617"/>
      <c r="P59" s="618"/>
      <c r="Q59" s="616" t="str">
        <f>IF('Formular 4a_1'!S61="","",'Formular 4a_1'!S61)</f>
        <v/>
      </c>
      <c r="R59" s="617"/>
      <c r="S59" s="617"/>
      <c r="T59" s="617"/>
      <c r="U59" s="617"/>
      <c r="V59" s="617"/>
      <c r="W59" s="375"/>
      <c r="X59" s="375"/>
      <c r="Y59" s="376"/>
      <c r="Z59" s="602" t="str">
        <f>IF('Formular 4a_1'!Z61="","",'Formular 4a_1'!Z61)</f>
        <v/>
      </c>
      <c r="AA59" s="386"/>
    </row>
    <row r="60" spans="1:27" ht="10.199999999999999" customHeight="1">
      <c r="A60" s="475"/>
      <c r="B60" s="619"/>
      <c r="C60" s="620"/>
      <c r="D60" s="620"/>
      <c r="E60" s="620"/>
      <c r="F60" s="621"/>
      <c r="G60" s="619"/>
      <c r="H60" s="620"/>
      <c r="I60" s="620"/>
      <c r="J60" s="620"/>
      <c r="K60" s="621"/>
      <c r="L60" s="619"/>
      <c r="M60" s="620"/>
      <c r="N60" s="620"/>
      <c r="O60" s="620"/>
      <c r="P60" s="621"/>
      <c r="Q60" s="619"/>
      <c r="R60" s="620"/>
      <c r="S60" s="620"/>
      <c r="T60" s="620"/>
      <c r="U60" s="620"/>
      <c r="V60" s="620"/>
      <c r="W60" s="378"/>
      <c r="X60" s="378"/>
      <c r="Y60" s="379"/>
      <c r="Z60" s="603"/>
      <c r="AA60" s="386"/>
    </row>
    <row r="61" spans="1:27" ht="10.199999999999999" customHeight="1">
      <c r="A61" s="474">
        <v>23</v>
      </c>
      <c r="B61" s="616" t="str">
        <f>IF('Formular 4a_1'!B63="","",'Formular 4a_1'!B63)</f>
        <v/>
      </c>
      <c r="C61" s="617"/>
      <c r="D61" s="617"/>
      <c r="E61" s="617"/>
      <c r="F61" s="618"/>
      <c r="G61" s="616" t="str">
        <f>IF('Formular 4a_1'!G63="","",'Formular 4a_1'!G63)</f>
        <v/>
      </c>
      <c r="H61" s="617"/>
      <c r="I61" s="617"/>
      <c r="J61" s="617"/>
      <c r="K61" s="618"/>
      <c r="L61" s="578" t="str">
        <f>IF('Formular 4a_1'!O63="","",'Formular 4a_1'!O63)</f>
        <v/>
      </c>
      <c r="M61" s="617"/>
      <c r="N61" s="617"/>
      <c r="O61" s="617"/>
      <c r="P61" s="618"/>
      <c r="Q61" s="616" t="str">
        <f>IF('Formular 4a_1'!S63="","",'Formular 4a_1'!S63)</f>
        <v/>
      </c>
      <c r="R61" s="617"/>
      <c r="S61" s="617"/>
      <c r="T61" s="617"/>
      <c r="U61" s="617"/>
      <c r="V61" s="617"/>
      <c r="W61" s="375"/>
      <c r="X61" s="375"/>
      <c r="Y61" s="376"/>
      <c r="Z61" s="602" t="str">
        <f>IF('Formular 4a_1'!Z63="","",'Formular 4a_1'!Z63)</f>
        <v/>
      </c>
      <c r="AA61" s="386"/>
    </row>
    <row r="62" spans="1:27" ht="10.199999999999999" customHeight="1">
      <c r="A62" s="475"/>
      <c r="B62" s="619"/>
      <c r="C62" s="620"/>
      <c r="D62" s="620"/>
      <c r="E62" s="620"/>
      <c r="F62" s="621"/>
      <c r="G62" s="619"/>
      <c r="H62" s="620"/>
      <c r="I62" s="620"/>
      <c r="J62" s="620"/>
      <c r="K62" s="621"/>
      <c r="L62" s="619"/>
      <c r="M62" s="620"/>
      <c r="N62" s="620"/>
      <c r="O62" s="620"/>
      <c r="P62" s="621"/>
      <c r="Q62" s="619"/>
      <c r="R62" s="620"/>
      <c r="S62" s="620"/>
      <c r="T62" s="620"/>
      <c r="U62" s="620"/>
      <c r="V62" s="620"/>
      <c r="W62" s="378"/>
      <c r="X62" s="378"/>
      <c r="Y62" s="379"/>
      <c r="Z62" s="603"/>
      <c r="AA62" s="386"/>
    </row>
    <row r="63" spans="1:27" ht="10.199999999999999" customHeight="1">
      <c r="A63" s="474">
        <v>24</v>
      </c>
      <c r="B63" s="616" t="str">
        <f>IF('Formular 4a_1'!B65="","",'Formular 4a_1'!B65)</f>
        <v/>
      </c>
      <c r="C63" s="617"/>
      <c r="D63" s="617"/>
      <c r="E63" s="617"/>
      <c r="F63" s="618"/>
      <c r="G63" s="616" t="str">
        <f>IF('Formular 4a_1'!G65="","",'Formular 4a_1'!G65)</f>
        <v/>
      </c>
      <c r="H63" s="617"/>
      <c r="I63" s="617"/>
      <c r="J63" s="617"/>
      <c r="K63" s="618"/>
      <c r="L63" s="578" t="str">
        <f>IF('Formular 4a_1'!O65="","",'Formular 4a_1'!O65)</f>
        <v/>
      </c>
      <c r="M63" s="617"/>
      <c r="N63" s="617"/>
      <c r="O63" s="617"/>
      <c r="P63" s="618"/>
      <c r="Q63" s="616" t="str">
        <f>IF('Formular 4a_1'!S65="","",'Formular 4a_1'!S65)</f>
        <v/>
      </c>
      <c r="R63" s="617"/>
      <c r="S63" s="617"/>
      <c r="T63" s="617"/>
      <c r="U63" s="617"/>
      <c r="V63" s="617"/>
      <c r="W63" s="375"/>
      <c r="X63" s="375"/>
      <c r="Y63" s="376"/>
      <c r="Z63" s="602" t="str">
        <f>IF('Formular 4a_1'!Z65="","",'Formular 4a_1'!Z65)</f>
        <v/>
      </c>
      <c r="AA63" s="386"/>
    </row>
    <row r="64" spans="1:27" ht="10.199999999999999" customHeight="1">
      <c r="A64" s="475"/>
      <c r="B64" s="619"/>
      <c r="C64" s="620"/>
      <c r="D64" s="620"/>
      <c r="E64" s="620"/>
      <c r="F64" s="621"/>
      <c r="G64" s="619"/>
      <c r="H64" s="620"/>
      <c r="I64" s="620"/>
      <c r="J64" s="620"/>
      <c r="K64" s="621"/>
      <c r="L64" s="619"/>
      <c r="M64" s="620"/>
      <c r="N64" s="620"/>
      <c r="O64" s="620"/>
      <c r="P64" s="621"/>
      <c r="Q64" s="619"/>
      <c r="R64" s="620"/>
      <c r="S64" s="620"/>
      <c r="T64" s="620"/>
      <c r="U64" s="620"/>
      <c r="V64" s="620"/>
      <c r="W64" s="378"/>
      <c r="X64" s="378"/>
      <c r="Y64" s="379"/>
      <c r="Z64" s="603"/>
      <c r="AA64" s="386"/>
    </row>
    <row r="65" spans="1:27" ht="10.199999999999999" customHeight="1">
      <c r="A65" s="474">
        <v>25</v>
      </c>
      <c r="B65" s="616" t="str">
        <f>IF('Formular 4a_1'!B67="","",'Formular 4a_1'!B67)</f>
        <v/>
      </c>
      <c r="C65" s="617"/>
      <c r="D65" s="617"/>
      <c r="E65" s="617"/>
      <c r="F65" s="618"/>
      <c r="G65" s="616" t="str">
        <f>IF('Formular 4a_1'!G67="","",'Formular 4a_1'!G67)</f>
        <v/>
      </c>
      <c r="H65" s="617"/>
      <c r="I65" s="617"/>
      <c r="J65" s="617"/>
      <c r="K65" s="618"/>
      <c r="L65" s="578" t="str">
        <f>IF('Formular 4a_1'!O67="","",'Formular 4a_1'!O67)</f>
        <v/>
      </c>
      <c r="M65" s="617"/>
      <c r="N65" s="617"/>
      <c r="O65" s="617"/>
      <c r="P65" s="618"/>
      <c r="Q65" s="616" t="str">
        <f>IF('Formular 4a_1'!S67="","",'Formular 4a_1'!S67)</f>
        <v/>
      </c>
      <c r="R65" s="617"/>
      <c r="S65" s="617"/>
      <c r="T65" s="617"/>
      <c r="U65" s="617"/>
      <c r="V65" s="617"/>
      <c r="W65" s="375"/>
      <c r="X65" s="375"/>
      <c r="Y65" s="376"/>
      <c r="Z65" s="602" t="str">
        <f>IF('Formular 4a_1'!Z67="","",'Formular 4a_1'!Z67)</f>
        <v/>
      </c>
      <c r="AA65" s="386"/>
    </row>
    <row r="66" spans="1:27" ht="10.199999999999999" customHeight="1">
      <c r="A66" s="475"/>
      <c r="B66" s="619"/>
      <c r="C66" s="620"/>
      <c r="D66" s="620"/>
      <c r="E66" s="620"/>
      <c r="F66" s="621"/>
      <c r="G66" s="619"/>
      <c r="H66" s="620"/>
      <c r="I66" s="620"/>
      <c r="J66" s="620"/>
      <c r="K66" s="621"/>
      <c r="L66" s="619"/>
      <c r="M66" s="620"/>
      <c r="N66" s="620"/>
      <c r="O66" s="620"/>
      <c r="P66" s="621"/>
      <c r="Q66" s="619"/>
      <c r="R66" s="620"/>
      <c r="S66" s="620"/>
      <c r="T66" s="620"/>
      <c r="U66" s="620"/>
      <c r="V66" s="620"/>
      <c r="W66" s="378"/>
      <c r="X66" s="378"/>
      <c r="Y66" s="379"/>
      <c r="Z66" s="603"/>
      <c r="AA66" s="386"/>
    </row>
    <row r="67" spans="1:27" ht="10.199999999999999" customHeight="1">
      <c r="A67" s="474">
        <v>26</v>
      </c>
      <c r="B67" s="616" t="str">
        <f>IF('Formular 4a_1'!B69="","",'Formular 4a_1'!B69)</f>
        <v/>
      </c>
      <c r="C67" s="617"/>
      <c r="D67" s="617"/>
      <c r="E67" s="617"/>
      <c r="F67" s="618"/>
      <c r="G67" s="616" t="str">
        <f>IF('Formular 4a_1'!G69="","",'Formular 4a_1'!G69)</f>
        <v/>
      </c>
      <c r="H67" s="617"/>
      <c r="I67" s="617"/>
      <c r="J67" s="617"/>
      <c r="K67" s="618"/>
      <c r="L67" s="578" t="str">
        <f>IF('Formular 4a_1'!O69="","",'Formular 4a_1'!O69)</f>
        <v/>
      </c>
      <c r="M67" s="617"/>
      <c r="N67" s="617"/>
      <c r="O67" s="617"/>
      <c r="P67" s="618"/>
      <c r="Q67" s="616" t="str">
        <f>IF('Formular 4a_1'!S69="","",'Formular 4a_1'!S69)</f>
        <v/>
      </c>
      <c r="R67" s="617"/>
      <c r="S67" s="617"/>
      <c r="T67" s="617"/>
      <c r="U67" s="617"/>
      <c r="V67" s="617"/>
      <c r="W67" s="375"/>
      <c r="X67" s="375"/>
      <c r="Y67" s="376"/>
      <c r="Z67" s="602" t="str">
        <f>IF('Formular 4a_1'!Z69="","",'Formular 4a_1'!Z69)</f>
        <v/>
      </c>
      <c r="AA67" s="386"/>
    </row>
    <row r="68" spans="1:27" ht="10.199999999999999" customHeight="1">
      <c r="A68" s="475"/>
      <c r="B68" s="619"/>
      <c r="C68" s="620"/>
      <c r="D68" s="620"/>
      <c r="E68" s="620"/>
      <c r="F68" s="621"/>
      <c r="G68" s="619"/>
      <c r="H68" s="620"/>
      <c r="I68" s="620"/>
      <c r="J68" s="620"/>
      <c r="K68" s="621"/>
      <c r="L68" s="619"/>
      <c r="M68" s="620"/>
      <c r="N68" s="620"/>
      <c r="O68" s="620"/>
      <c r="P68" s="621"/>
      <c r="Q68" s="619"/>
      <c r="R68" s="620"/>
      <c r="S68" s="620"/>
      <c r="T68" s="620"/>
      <c r="U68" s="620"/>
      <c r="V68" s="620"/>
      <c r="W68" s="378"/>
      <c r="X68" s="378"/>
      <c r="Y68" s="379"/>
      <c r="Z68" s="603"/>
      <c r="AA68" s="386"/>
    </row>
    <row r="69" spans="1:27" ht="10.199999999999999" customHeight="1">
      <c r="A69" s="474">
        <v>27</v>
      </c>
      <c r="B69" s="616" t="str">
        <f>IF('Formular 4a_1'!B71="","",'Formular 4a_1'!B71)</f>
        <v/>
      </c>
      <c r="C69" s="617"/>
      <c r="D69" s="617"/>
      <c r="E69" s="617"/>
      <c r="F69" s="618"/>
      <c r="G69" s="616" t="str">
        <f>IF('Formular 4a_1'!G71="","",'Formular 4a_1'!G71)</f>
        <v/>
      </c>
      <c r="H69" s="617"/>
      <c r="I69" s="617"/>
      <c r="J69" s="617"/>
      <c r="K69" s="618"/>
      <c r="L69" s="578" t="str">
        <f>IF('Formular 4a_1'!O71="","",'Formular 4a_1'!O71)</f>
        <v/>
      </c>
      <c r="M69" s="617"/>
      <c r="N69" s="617"/>
      <c r="O69" s="617"/>
      <c r="P69" s="618"/>
      <c r="Q69" s="616" t="str">
        <f>IF('Formular 4a_1'!S71="","",'Formular 4a_1'!S71)</f>
        <v/>
      </c>
      <c r="R69" s="617"/>
      <c r="S69" s="617"/>
      <c r="T69" s="617"/>
      <c r="U69" s="617"/>
      <c r="V69" s="617"/>
      <c r="W69" s="375"/>
      <c r="X69" s="375"/>
      <c r="Y69" s="376"/>
      <c r="Z69" s="602" t="str">
        <f>IF('Formular 4a_1'!Z71="","",'Formular 4a_1'!Z71)</f>
        <v/>
      </c>
      <c r="AA69" s="386"/>
    </row>
    <row r="70" spans="1:27" ht="10.199999999999999" customHeight="1">
      <c r="A70" s="475"/>
      <c r="B70" s="619"/>
      <c r="C70" s="620"/>
      <c r="D70" s="620"/>
      <c r="E70" s="620"/>
      <c r="F70" s="621"/>
      <c r="G70" s="619"/>
      <c r="H70" s="620"/>
      <c r="I70" s="620"/>
      <c r="J70" s="620"/>
      <c r="K70" s="621"/>
      <c r="L70" s="619"/>
      <c r="M70" s="620"/>
      <c r="N70" s="620"/>
      <c r="O70" s="620"/>
      <c r="P70" s="621"/>
      <c r="Q70" s="619"/>
      <c r="R70" s="620"/>
      <c r="S70" s="620"/>
      <c r="T70" s="620"/>
      <c r="U70" s="620"/>
      <c r="V70" s="620"/>
      <c r="W70" s="378"/>
      <c r="X70" s="378"/>
      <c r="Y70" s="379"/>
      <c r="Z70" s="603"/>
      <c r="AA70" s="386"/>
    </row>
    <row r="71" spans="1:27" ht="10.199999999999999" customHeight="1">
      <c r="A71" s="474">
        <v>28</v>
      </c>
      <c r="B71" s="616" t="str">
        <f>IF('Formular 4a_1'!B73="","",'Formular 4a_1'!B73)</f>
        <v/>
      </c>
      <c r="C71" s="617"/>
      <c r="D71" s="617"/>
      <c r="E71" s="617"/>
      <c r="F71" s="618"/>
      <c r="G71" s="616" t="str">
        <f>IF('Formular 4a_1'!G73="","",'Formular 4a_1'!G73)</f>
        <v/>
      </c>
      <c r="H71" s="617"/>
      <c r="I71" s="617"/>
      <c r="J71" s="617"/>
      <c r="K71" s="618"/>
      <c r="L71" s="578" t="str">
        <f>IF('Formular 4a_1'!O73="","",'Formular 4a_1'!O73)</f>
        <v/>
      </c>
      <c r="M71" s="617"/>
      <c r="N71" s="617"/>
      <c r="O71" s="617"/>
      <c r="P71" s="618"/>
      <c r="Q71" s="616" t="str">
        <f>IF('Formular 4a_1'!S73="","",'Formular 4a_1'!S73)</f>
        <v/>
      </c>
      <c r="R71" s="617"/>
      <c r="S71" s="617"/>
      <c r="T71" s="617"/>
      <c r="U71" s="617"/>
      <c r="V71" s="617"/>
      <c r="W71" s="375"/>
      <c r="X71" s="375"/>
      <c r="Y71" s="376"/>
      <c r="Z71" s="602" t="str">
        <f>IF('Formular 4a_1'!Z73="","",'Formular 4a_1'!Z73)</f>
        <v/>
      </c>
      <c r="AA71" s="386"/>
    </row>
    <row r="72" spans="1:27" ht="10.199999999999999" customHeight="1">
      <c r="A72" s="475"/>
      <c r="B72" s="619"/>
      <c r="C72" s="620"/>
      <c r="D72" s="620"/>
      <c r="E72" s="620"/>
      <c r="F72" s="621"/>
      <c r="G72" s="619"/>
      <c r="H72" s="620"/>
      <c r="I72" s="620"/>
      <c r="J72" s="620"/>
      <c r="K72" s="621"/>
      <c r="L72" s="619"/>
      <c r="M72" s="620"/>
      <c r="N72" s="620"/>
      <c r="O72" s="620"/>
      <c r="P72" s="621"/>
      <c r="Q72" s="619"/>
      <c r="R72" s="620"/>
      <c r="S72" s="620"/>
      <c r="T72" s="620"/>
      <c r="U72" s="620"/>
      <c r="V72" s="620"/>
      <c r="W72" s="378"/>
      <c r="X72" s="378"/>
      <c r="Y72" s="379"/>
      <c r="Z72" s="603"/>
      <c r="AA72" s="386"/>
    </row>
    <row r="73" spans="1:27" ht="10.199999999999999" customHeight="1">
      <c r="A73" s="474">
        <v>29</v>
      </c>
      <c r="B73" s="616" t="str">
        <f>IF('Formular 4a_1'!B75="","",'Formular 4a_1'!B75)</f>
        <v/>
      </c>
      <c r="C73" s="617"/>
      <c r="D73" s="617"/>
      <c r="E73" s="617"/>
      <c r="F73" s="618"/>
      <c r="G73" s="616" t="str">
        <f>IF('Formular 4a_1'!G75="","",'Formular 4a_1'!G75)</f>
        <v/>
      </c>
      <c r="H73" s="617"/>
      <c r="I73" s="617"/>
      <c r="J73" s="617"/>
      <c r="K73" s="618"/>
      <c r="L73" s="578" t="str">
        <f>IF('Formular 4a_1'!O75="","",'Formular 4a_1'!O75)</f>
        <v/>
      </c>
      <c r="M73" s="617"/>
      <c r="N73" s="617"/>
      <c r="O73" s="617"/>
      <c r="P73" s="618"/>
      <c r="Q73" s="616" t="str">
        <f>IF('Formular 4a_1'!S75="","",'Formular 4a_1'!S75)</f>
        <v/>
      </c>
      <c r="R73" s="617"/>
      <c r="S73" s="617"/>
      <c r="T73" s="617"/>
      <c r="U73" s="617"/>
      <c r="V73" s="617"/>
      <c r="W73" s="375"/>
      <c r="X73" s="375"/>
      <c r="Y73" s="376"/>
      <c r="Z73" s="602" t="str">
        <f>IF('Formular 4a_1'!Z75="","",'Formular 4a_1'!Z75)</f>
        <v/>
      </c>
      <c r="AA73" s="386"/>
    </row>
    <row r="74" spans="1:27" ht="10.199999999999999" customHeight="1">
      <c r="A74" s="475"/>
      <c r="B74" s="619"/>
      <c r="C74" s="620"/>
      <c r="D74" s="620"/>
      <c r="E74" s="620"/>
      <c r="F74" s="621"/>
      <c r="G74" s="619"/>
      <c r="H74" s="620"/>
      <c r="I74" s="620"/>
      <c r="J74" s="620"/>
      <c r="K74" s="621"/>
      <c r="L74" s="619"/>
      <c r="M74" s="620"/>
      <c r="N74" s="620"/>
      <c r="O74" s="620"/>
      <c r="P74" s="621"/>
      <c r="Q74" s="619"/>
      <c r="R74" s="620"/>
      <c r="S74" s="620"/>
      <c r="T74" s="620"/>
      <c r="U74" s="620"/>
      <c r="V74" s="620"/>
      <c r="W74" s="378"/>
      <c r="X74" s="378"/>
      <c r="Y74" s="379"/>
      <c r="Z74" s="603"/>
      <c r="AA74" s="386"/>
    </row>
    <row r="75" spans="1:27" ht="10.199999999999999" customHeight="1">
      <c r="A75" s="474">
        <v>30</v>
      </c>
      <c r="B75" s="616" t="str">
        <f>IF('Formular 4a_1'!B77="","",'Formular 4a_1'!B77)</f>
        <v/>
      </c>
      <c r="C75" s="617"/>
      <c r="D75" s="617"/>
      <c r="E75" s="617"/>
      <c r="F75" s="618"/>
      <c r="G75" s="616" t="str">
        <f>IF('Formular 4a_1'!G77="","",'Formular 4a_1'!G77)</f>
        <v/>
      </c>
      <c r="H75" s="617"/>
      <c r="I75" s="617"/>
      <c r="J75" s="617"/>
      <c r="K75" s="618"/>
      <c r="L75" s="578" t="str">
        <f>IF('Formular 4a_1'!O77="","",'Formular 4a_1'!O77)</f>
        <v/>
      </c>
      <c r="M75" s="617"/>
      <c r="N75" s="617"/>
      <c r="O75" s="617"/>
      <c r="P75" s="618"/>
      <c r="Q75" s="616" t="str">
        <f>IF('Formular 4a_1'!S77="","",'Formular 4a_1'!S77)</f>
        <v/>
      </c>
      <c r="R75" s="617"/>
      <c r="S75" s="617"/>
      <c r="T75" s="617"/>
      <c r="U75" s="617"/>
      <c r="V75" s="617"/>
      <c r="W75" s="375"/>
      <c r="X75" s="375"/>
      <c r="Y75" s="376"/>
      <c r="Z75" s="602" t="str">
        <f>IF('Formular 4a_1'!Z77="","",'Formular 4a_1'!Z77)</f>
        <v/>
      </c>
      <c r="AA75" s="386"/>
    </row>
    <row r="76" spans="1:27" ht="10.199999999999999" customHeight="1">
      <c r="A76" s="475"/>
      <c r="B76" s="619"/>
      <c r="C76" s="620"/>
      <c r="D76" s="620"/>
      <c r="E76" s="620"/>
      <c r="F76" s="621"/>
      <c r="G76" s="619"/>
      <c r="H76" s="620"/>
      <c r="I76" s="620"/>
      <c r="J76" s="620"/>
      <c r="K76" s="621"/>
      <c r="L76" s="619"/>
      <c r="M76" s="620"/>
      <c r="N76" s="620"/>
      <c r="O76" s="620"/>
      <c r="P76" s="621"/>
      <c r="Q76" s="619"/>
      <c r="R76" s="620"/>
      <c r="S76" s="620"/>
      <c r="T76" s="620"/>
      <c r="U76" s="620"/>
      <c r="V76" s="620"/>
      <c r="W76" s="378"/>
      <c r="X76" s="378"/>
      <c r="Y76" s="379"/>
      <c r="Z76" s="603"/>
      <c r="AA76" s="386"/>
    </row>
    <row r="77" spans="1:27" ht="10.199999999999999" customHeight="1">
      <c r="A77" s="474">
        <v>31</v>
      </c>
      <c r="B77" s="616" t="str">
        <f>IF('Formular 4a_1'!B79="","",'Formular 4a_1'!B79)</f>
        <v/>
      </c>
      <c r="C77" s="617"/>
      <c r="D77" s="617"/>
      <c r="E77" s="617"/>
      <c r="F77" s="618"/>
      <c r="G77" s="616" t="str">
        <f>IF('Formular 4a_1'!G79="","",'Formular 4a_1'!G79)</f>
        <v/>
      </c>
      <c r="H77" s="617"/>
      <c r="I77" s="617"/>
      <c r="J77" s="617"/>
      <c r="K77" s="618"/>
      <c r="L77" s="578" t="str">
        <f>IF('Formular 4a_1'!O79="","",'Formular 4a_1'!O79)</f>
        <v/>
      </c>
      <c r="M77" s="617"/>
      <c r="N77" s="617"/>
      <c r="O77" s="617"/>
      <c r="P77" s="618"/>
      <c r="Q77" s="616" t="str">
        <f>IF('Formular 4a_1'!S79="","",'Formular 4a_1'!S79)</f>
        <v/>
      </c>
      <c r="R77" s="617"/>
      <c r="S77" s="617"/>
      <c r="T77" s="617"/>
      <c r="U77" s="617"/>
      <c r="V77" s="617"/>
      <c r="W77" s="375"/>
      <c r="X77" s="375"/>
      <c r="Y77" s="376"/>
      <c r="Z77" s="602" t="str">
        <f>IF('Formular 4a_1'!Z79="","",'Formular 4a_1'!Z79)</f>
        <v/>
      </c>
      <c r="AA77" s="386"/>
    </row>
    <row r="78" spans="1:27" ht="10.199999999999999" customHeight="1">
      <c r="A78" s="475"/>
      <c r="B78" s="619"/>
      <c r="C78" s="620"/>
      <c r="D78" s="620"/>
      <c r="E78" s="620"/>
      <c r="F78" s="621"/>
      <c r="G78" s="619"/>
      <c r="H78" s="620"/>
      <c r="I78" s="620"/>
      <c r="J78" s="620"/>
      <c r="K78" s="621"/>
      <c r="L78" s="619"/>
      <c r="M78" s="620"/>
      <c r="N78" s="620"/>
      <c r="O78" s="620"/>
      <c r="P78" s="621"/>
      <c r="Q78" s="619"/>
      <c r="R78" s="620"/>
      <c r="S78" s="620"/>
      <c r="T78" s="620"/>
      <c r="U78" s="620"/>
      <c r="V78" s="620"/>
      <c r="W78" s="378"/>
      <c r="X78" s="378"/>
      <c r="Y78" s="379"/>
      <c r="Z78" s="603"/>
      <c r="AA78" s="386"/>
    </row>
    <row r="79" spans="1:27" ht="10.199999999999999" customHeight="1">
      <c r="A79" s="474">
        <v>32</v>
      </c>
      <c r="B79" s="616" t="str">
        <f>IF('Formular 4a_1'!B81="","",'Formular 4a_1'!B81)</f>
        <v/>
      </c>
      <c r="C79" s="617"/>
      <c r="D79" s="617"/>
      <c r="E79" s="617"/>
      <c r="F79" s="618"/>
      <c r="G79" s="616" t="str">
        <f>IF('Formular 4a_1'!G81="","",'Formular 4a_1'!G81)</f>
        <v/>
      </c>
      <c r="H79" s="617"/>
      <c r="I79" s="617"/>
      <c r="J79" s="617"/>
      <c r="K79" s="618"/>
      <c r="L79" s="578" t="str">
        <f>IF('Formular 4a_1'!O81="","",'Formular 4a_1'!O81)</f>
        <v/>
      </c>
      <c r="M79" s="617"/>
      <c r="N79" s="617"/>
      <c r="O79" s="617"/>
      <c r="P79" s="618"/>
      <c r="Q79" s="616" t="str">
        <f>IF('Formular 4a_1'!S81="","",'Formular 4a_1'!S81)</f>
        <v/>
      </c>
      <c r="R79" s="617"/>
      <c r="S79" s="617"/>
      <c r="T79" s="617"/>
      <c r="U79" s="617"/>
      <c r="V79" s="617"/>
      <c r="W79" s="375"/>
      <c r="X79" s="375"/>
      <c r="Y79" s="376"/>
      <c r="Z79" s="602" t="str">
        <f>IF('Formular 4a_1'!Z81="","",'Formular 4a_1'!Z81)</f>
        <v/>
      </c>
      <c r="AA79" s="386"/>
    </row>
    <row r="80" spans="1:27" ht="10.199999999999999" customHeight="1">
      <c r="A80" s="475"/>
      <c r="B80" s="619"/>
      <c r="C80" s="620"/>
      <c r="D80" s="620"/>
      <c r="E80" s="620"/>
      <c r="F80" s="621"/>
      <c r="G80" s="619"/>
      <c r="H80" s="620"/>
      <c r="I80" s="620"/>
      <c r="J80" s="620"/>
      <c r="K80" s="621"/>
      <c r="L80" s="619"/>
      <c r="M80" s="620"/>
      <c r="N80" s="620"/>
      <c r="O80" s="620"/>
      <c r="P80" s="621"/>
      <c r="Q80" s="619"/>
      <c r="R80" s="620"/>
      <c r="S80" s="620"/>
      <c r="T80" s="620"/>
      <c r="U80" s="620"/>
      <c r="V80" s="620"/>
      <c r="W80" s="378"/>
      <c r="X80" s="378"/>
      <c r="Y80" s="379"/>
      <c r="Z80" s="603"/>
      <c r="AA80" s="386"/>
    </row>
    <row r="81" spans="1:27" ht="10.199999999999999" customHeight="1">
      <c r="A81" s="474">
        <v>33</v>
      </c>
      <c r="B81" s="616" t="str">
        <f>IF('Formular 4a_1'!B83="","",'Formular 4a_1'!B83)</f>
        <v/>
      </c>
      <c r="C81" s="617"/>
      <c r="D81" s="617"/>
      <c r="E81" s="617"/>
      <c r="F81" s="618"/>
      <c r="G81" s="616" t="str">
        <f>IF('Formular 4a_1'!G83="","",'Formular 4a_1'!G83)</f>
        <v/>
      </c>
      <c r="H81" s="617"/>
      <c r="I81" s="617"/>
      <c r="J81" s="617"/>
      <c r="K81" s="618"/>
      <c r="L81" s="578" t="str">
        <f>IF('Formular 4a_1'!O83="","",'Formular 4a_1'!O83)</f>
        <v/>
      </c>
      <c r="M81" s="617"/>
      <c r="N81" s="617"/>
      <c r="O81" s="617"/>
      <c r="P81" s="618"/>
      <c r="Q81" s="616" t="str">
        <f>IF('Formular 4a_1'!S83="","",'Formular 4a_1'!S83)</f>
        <v/>
      </c>
      <c r="R81" s="617"/>
      <c r="S81" s="617"/>
      <c r="T81" s="617"/>
      <c r="U81" s="617"/>
      <c r="V81" s="617"/>
      <c r="W81" s="375"/>
      <c r="X81" s="375"/>
      <c r="Y81" s="376"/>
      <c r="Z81" s="602" t="str">
        <f>IF('Formular 4a_1'!Z83="","",'Formular 4a_1'!Z83)</f>
        <v/>
      </c>
      <c r="AA81" s="386"/>
    </row>
    <row r="82" spans="1:27" ht="10.199999999999999" customHeight="1">
      <c r="A82" s="475"/>
      <c r="B82" s="619"/>
      <c r="C82" s="620"/>
      <c r="D82" s="620"/>
      <c r="E82" s="620"/>
      <c r="F82" s="621"/>
      <c r="G82" s="619"/>
      <c r="H82" s="620"/>
      <c r="I82" s="620"/>
      <c r="J82" s="620"/>
      <c r="K82" s="621"/>
      <c r="L82" s="619"/>
      <c r="M82" s="620"/>
      <c r="N82" s="620"/>
      <c r="O82" s="620"/>
      <c r="P82" s="621"/>
      <c r="Q82" s="619"/>
      <c r="R82" s="620"/>
      <c r="S82" s="620"/>
      <c r="T82" s="620"/>
      <c r="U82" s="620"/>
      <c r="V82" s="620"/>
      <c r="W82" s="378"/>
      <c r="X82" s="378"/>
      <c r="Y82" s="379"/>
      <c r="Z82" s="603"/>
      <c r="AA82" s="386"/>
    </row>
    <row r="83" spans="1:27" ht="10.199999999999999" customHeight="1">
      <c r="A83" s="474">
        <v>34</v>
      </c>
      <c r="B83" s="616" t="str">
        <f>IF('Formular 4a_1'!B85="","",'Formular 4a_1'!B85)</f>
        <v/>
      </c>
      <c r="C83" s="617"/>
      <c r="D83" s="617"/>
      <c r="E83" s="617"/>
      <c r="F83" s="618"/>
      <c r="G83" s="616" t="str">
        <f>IF('Formular 4a_1'!G85="","",'Formular 4a_1'!G85)</f>
        <v/>
      </c>
      <c r="H83" s="617"/>
      <c r="I83" s="617"/>
      <c r="J83" s="617"/>
      <c r="K83" s="618"/>
      <c r="L83" s="578" t="str">
        <f>IF('Formular 4a_1'!O85="","",'Formular 4a_1'!O85)</f>
        <v/>
      </c>
      <c r="M83" s="617"/>
      <c r="N83" s="617"/>
      <c r="O83" s="617"/>
      <c r="P83" s="618"/>
      <c r="Q83" s="616" t="str">
        <f>IF('Formular 4a_1'!S85="","",'Formular 4a_1'!S85)</f>
        <v/>
      </c>
      <c r="R83" s="617"/>
      <c r="S83" s="617"/>
      <c r="T83" s="617"/>
      <c r="U83" s="617"/>
      <c r="V83" s="617"/>
      <c r="W83" s="375"/>
      <c r="X83" s="375"/>
      <c r="Y83" s="376"/>
      <c r="Z83" s="602" t="str">
        <f>IF('Formular 4a_1'!Z85="","",'Formular 4a_1'!Z85)</f>
        <v/>
      </c>
      <c r="AA83" s="386"/>
    </row>
    <row r="84" spans="1:27" ht="10.199999999999999" customHeight="1">
      <c r="A84" s="475"/>
      <c r="B84" s="619"/>
      <c r="C84" s="620"/>
      <c r="D84" s="620"/>
      <c r="E84" s="620"/>
      <c r="F84" s="621"/>
      <c r="G84" s="619"/>
      <c r="H84" s="620"/>
      <c r="I84" s="620"/>
      <c r="J84" s="620"/>
      <c r="K84" s="621"/>
      <c r="L84" s="619"/>
      <c r="M84" s="620"/>
      <c r="N84" s="620"/>
      <c r="O84" s="620"/>
      <c r="P84" s="621"/>
      <c r="Q84" s="619"/>
      <c r="R84" s="620"/>
      <c r="S84" s="620"/>
      <c r="T84" s="620"/>
      <c r="U84" s="620"/>
      <c r="V84" s="620"/>
      <c r="W84" s="378"/>
      <c r="X84" s="378"/>
      <c r="Y84" s="379"/>
      <c r="Z84" s="603"/>
      <c r="AA84" s="386"/>
    </row>
    <row r="85" spans="1:27" ht="10.199999999999999" customHeight="1">
      <c r="A85" s="474">
        <v>35</v>
      </c>
      <c r="B85" s="616" t="str">
        <f>IF('Formular 4a_1'!B87="","",'Formular 4a_1'!B87)</f>
        <v/>
      </c>
      <c r="C85" s="617"/>
      <c r="D85" s="617"/>
      <c r="E85" s="617"/>
      <c r="F85" s="618"/>
      <c r="G85" s="616" t="str">
        <f>IF('Formular 4a_1'!G87="","",'Formular 4a_1'!G87)</f>
        <v/>
      </c>
      <c r="H85" s="617"/>
      <c r="I85" s="617"/>
      <c r="J85" s="617"/>
      <c r="K85" s="618"/>
      <c r="L85" s="578" t="str">
        <f>IF('Formular 4a_1'!O87="","",'Formular 4a_1'!O87)</f>
        <v/>
      </c>
      <c r="M85" s="617"/>
      <c r="N85" s="617"/>
      <c r="O85" s="617"/>
      <c r="P85" s="618"/>
      <c r="Q85" s="616" t="str">
        <f>IF('Formular 4a_1'!S87="","",'Formular 4a_1'!S87)</f>
        <v/>
      </c>
      <c r="R85" s="617"/>
      <c r="S85" s="617"/>
      <c r="T85" s="617"/>
      <c r="U85" s="617"/>
      <c r="V85" s="617"/>
      <c r="W85" s="375"/>
      <c r="X85" s="375"/>
      <c r="Y85" s="376"/>
      <c r="Z85" s="602" t="str">
        <f>IF('Formular 4a_1'!Z87="","",'Formular 4a_1'!Z87)</f>
        <v/>
      </c>
      <c r="AA85" s="386"/>
    </row>
    <row r="86" spans="1:27" ht="10.199999999999999" customHeight="1">
      <c r="A86" s="475"/>
      <c r="B86" s="619"/>
      <c r="C86" s="620"/>
      <c r="D86" s="620"/>
      <c r="E86" s="620"/>
      <c r="F86" s="621"/>
      <c r="G86" s="619"/>
      <c r="H86" s="620"/>
      <c r="I86" s="620"/>
      <c r="J86" s="620"/>
      <c r="K86" s="621"/>
      <c r="L86" s="619"/>
      <c r="M86" s="620"/>
      <c r="N86" s="620"/>
      <c r="O86" s="620"/>
      <c r="P86" s="621"/>
      <c r="Q86" s="619"/>
      <c r="R86" s="620"/>
      <c r="S86" s="620"/>
      <c r="T86" s="620"/>
      <c r="U86" s="620"/>
      <c r="V86" s="620"/>
      <c r="W86" s="378"/>
      <c r="X86" s="378"/>
      <c r="Y86" s="379"/>
      <c r="Z86" s="603"/>
      <c r="AA86" s="386"/>
    </row>
    <row r="87" spans="1:27" ht="10.199999999999999" customHeight="1">
      <c r="A87" s="474">
        <v>36</v>
      </c>
      <c r="B87" s="616" t="str">
        <f>IF('Formular 4a_1'!B89="","",'Formular 4a_1'!B89)</f>
        <v/>
      </c>
      <c r="C87" s="617"/>
      <c r="D87" s="617"/>
      <c r="E87" s="617"/>
      <c r="F87" s="618"/>
      <c r="G87" s="616" t="str">
        <f>IF('Formular 4a_1'!G89="","",'Formular 4a_1'!G89)</f>
        <v/>
      </c>
      <c r="H87" s="617"/>
      <c r="I87" s="617"/>
      <c r="J87" s="617"/>
      <c r="K87" s="618"/>
      <c r="L87" s="578" t="str">
        <f>IF('Formular 4a_1'!O89="","",'Formular 4a_1'!O89)</f>
        <v/>
      </c>
      <c r="M87" s="617"/>
      <c r="N87" s="617"/>
      <c r="O87" s="617"/>
      <c r="P87" s="618"/>
      <c r="Q87" s="616" t="str">
        <f>IF('Formular 4a_1'!S89="","",'Formular 4a_1'!S89)</f>
        <v/>
      </c>
      <c r="R87" s="617"/>
      <c r="S87" s="617"/>
      <c r="T87" s="617"/>
      <c r="U87" s="617"/>
      <c r="V87" s="617"/>
      <c r="W87" s="375"/>
      <c r="X87" s="375"/>
      <c r="Y87" s="376"/>
      <c r="Z87" s="602" t="str">
        <f>IF('Formular 4a_1'!Z89="","",'Formular 4a_1'!Z89)</f>
        <v/>
      </c>
      <c r="AA87" s="386"/>
    </row>
    <row r="88" spans="1:27" ht="10.199999999999999" customHeight="1">
      <c r="A88" s="475"/>
      <c r="B88" s="619"/>
      <c r="C88" s="620"/>
      <c r="D88" s="620"/>
      <c r="E88" s="620"/>
      <c r="F88" s="621"/>
      <c r="G88" s="619"/>
      <c r="H88" s="620"/>
      <c r="I88" s="620"/>
      <c r="J88" s="620"/>
      <c r="K88" s="621"/>
      <c r="L88" s="619"/>
      <c r="M88" s="620"/>
      <c r="N88" s="620"/>
      <c r="O88" s="620"/>
      <c r="P88" s="621"/>
      <c r="Q88" s="619"/>
      <c r="R88" s="620"/>
      <c r="S88" s="620"/>
      <c r="T88" s="620"/>
      <c r="U88" s="620"/>
      <c r="V88" s="620"/>
      <c r="W88" s="378"/>
      <c r="X88" s="378"/>
      <c r="Y88" s="379"/>
      <c r="Z88" s="603"/>
      <c r="AA88" s="386"/>
    </row>
    <row r="89" spans="1:27" ht="10.199999999999999" customHeight="1">
      <c r="A89" s="474">
        <v>37</v>
      </c>
      <c r="B89" s="616" t="str">
        <f>IF('Formular 4a_1'!B91="","",'Formular 4a_1'!B91)</f>
        <v/>
      </c>
      <c r="C89" s="617"/>
      <c r="D89" s="617"/>
      <c r="E89" s="617"/>
      <c r="F89" s="618"/>
      <c r="G89" s="616" t="str">
        <f>IF('Formular 4a_1'!G91="","",'Formular 4a_1'!G91)</f>
        <v/>
      </c>
      <c r="H89" s="617"/>
      <c r="I89" s="617"/>
      <c r="J89" s="617"/>
      <c r="K89" s="618"/>
      <c r="L89" s="578" t="str">
        <f>IF('Formular 4a_1'!O91="","",'Formular 4a_1'!O91)</f>
        <v/>
      </c>
      <c r="M89" s="617"/>
      <c r="N89" s="617"/>
      <c r="O89" s="617"/>
      <c r="P89" s="618"/>
      <c r="Q89" s="616" t="str">
        <f>IF('Formular 4a_1'!S91="","",'Formular 4a_1'!S91)</f>
        <v/>
      </c>
      <c r="R89" s="617"/>
      <c r="S89" s="617"/>
      <c r="T89" s="617"/>
      <c r="U89" s="617"/>
      <c r="V89" s="617"/>
      <c r="W89" s="375"/>
      <c r="X89" s="375"/>
      <c r="Y89" s="376"/>
      <c r="Z89" s="602" t="str">
        <f>IF('Formular 4a_1'!Z91="","",'Formular 4a_1'!Z91)</f>
        <v/>
      </c>
      <c r="AA89" s="386"/>
    </row>
    <row r="90" spans="1:27" ht="10.199999999999999" customHeight="1">
      <c r="A90" s="475"/>
      <c r="B90" s="619"/>
      <c r="C90" s="620"/>
      <c r="D90" s="620"/>
      <c r="E90" s="620"/>
      <c r="F90" s="621"/>
      <c r="G90" s="619"/>
      <c r="H90" s="620"/>
      <c r="I90" s="620"/>
      <c r="J90" s="620"/>
      <c r="K90" s="621"/>
      <c r="L90" s="619"/>
      <c r="M90" s="620"/>
      <c r="N90" s="620"/>
      <c r="O90" s="620"/>
      <c r="P90" s="621"/>
      <c r="Q90" s="619"/>
      <c r="R90" s="620"/>
      <c r="S90" s="620"/>
      <c r="T90" s="620"/>
      <c r="U90" s="620"/>
      <c r="V90" s="620"/>
      <c r="W90" s="378"/>
      <c r="X90" s="378"/>
      <c r="Y90" s="379"/>
      <c r="Z90" s="603"/>
      <c r="AA90" s="386"/>
    </row>
    <row r="91" spans="1:27" ht="10.199999999999999" customHeight="1">
      <c r="A91" s="474">
        <v>38</v>
      </c>
      <c r="B91" s="616" t="str">
        <f>IF('Formular 4a_1'!B93="","",'Formular 4a_1'!B93)</f>
        <v/>
      </c>
      <c r="C91" s="617"/>
      <c r="D91" s="617"/>
      <c r="E91" s="617"/>
      <c r="F91" s="618"/>
      <c r="G91" s="616" t="str">
        <f>IF('Formular 4a_1'!G93="","",'Formular 4a_1'!G93)</f>
        <v/>
      </c>
      <c r="H91" s="617"/>
      <c r="I91" s="617"/>
      <c r="J91" s="617"/>
      <c r="K91" s="618"/>
      <c r="L91" s="578" t="str">
        <f>IF('Formular 4a_1'!O93="","",'Formular 4a_1'!O93)</f>
        <v/>
      </c>
      <c r="M91" s="617"/>
      <c r="N91" s="617"/>
      <c r="O91" s="617"/>
      <c r="P91" s="618"/>
      <c r="Q91" s="616" t="str">
        <f>IF('Formular 4a_1'!S93="","",'Formular 4a_1'!S93)</f>
        <v/>
      </c>
      <c r="R91" s="617"/>
      <c r="S91" s="617"/>
      <c r="T91" s="617"/>
      <c r="U91" s="617"/>
      <c r="V91" s="617"/>
      <c r="W91" s="375"/>
      <c r="X91" s="375"/>
      <c r="Y91" s="376"/>
      <c r="Z91" s="602" t="str">
        <f>IF('Formular 4a_1'!Z93="","",'Formular 4a_1'!Z93)</f>
        <v/>
      </c>
      <c r="AA91" s="386"/>
    </row>
    <row r="92" spans="1:27" ht="10.199999999999999" customHeight="1">
      <c r="A92" s="475"/>
      <c r="B92" s="619"/>
      <c r="C92" s="620"/>
      <c r="D92" s="620"/>
      <c r="E92" s="620"/>
      <c r="F92" s="621"/>
      <c r="G92" s="619"/>
      <c r="H92" s="620"/>
      <c r="I92" s="620"/>
      <c r="J92" s="620"/>
      <c r="K92" s="621"/>
      <c r="L92" s="619"/>
      <c r="M92" s="620"/>
      <c r="N92" s="620"/>
      <c r="O92" s="620"/>
      <c r="P92" s="621"/>
      <c r="Q92" s="619"/>
      <c r="R92" s="620"/>
      <c r="S92" s="620"/>
      <c r="T92" s="620"/>
      <c r="U92" s="620"/>
      <c r="V92" s="620"/>
      <c r="W92" s="378"/>
      <c r="X92" s="378"/>
      <c r="Y92" s="379"/>
      <c r="Z92" s="603"/>
      <c r="AA92" s="386"/>
    </row>
    <row r="93" spans="1:27" ht="10.199999999999999" customHeight="1">
      <c r="A93" s="474">
        <v>39</v>
      </c>
      <c r="B93" s="616" t="str">
        <f>IF('Formular 4a_1'!B95="","",'Formular 4a_1'!B95)</f>
        <v/>
      </c>
      <c r="C93" s="617"/>
      <c r="D93" s="617"/>
      <c r="E93" s="617"/>
      <c r="F93" s="618"/>
      <c r="G93" s="616" t="str">
        <f>IF('Formular 4a_1'!G95="","",'Formular 4a_1'!G95)</f>
        <v/>
      </c>
      <c r="H93" s="617"/>
      <c r="I93" s="617"/>
      <c r="J93" s="617"/>
      <c r="K93" s="618"/>
      <c r="L93" s="578" t="str">
        <f>IF('Formular 4a_1'!O95="","",'Formular 4a_1'!O95)</f>
        <v/>
      </c>
      <c r="M93" s="617"/>
      <c r="N93" s="617"/>
      <c r="O93" s="617"/>
      <c r="P93" s="618"/>
      <c r="Q93" s="616" t="str">
        <f>IF('Formular 4a_1'!S95="","",'Formular 4a_1'!S95)</f>
        <v/>
      </c>
      <c r="R93" s="617"/>
      <c r="S93" s="617"/>
      <c r="T93" s="617"/>
      <c r="U93" s="617"/>
      <c r="V93" s="617"/>
      <c r="W93" s="375"/>
      <c r="X93" s="375"/>
      <c r="Y93" s="376"/>
      <c r="Z93" s="602" t="str">
        <f>IF('Formular 4a_1'!Z95="","",'Formular 4a_1'!Z95)</f>
        <v/>
      </c>
      <c r="AA93" s="386"/>
    </row>
    <row r="94" spans="1:27" ht="10.199999999999999" customHeight="1">
      <c r="A94" s="475"/>
      <c r="B94" s="619"/>
      <c r="C94" s="620"/>
      <c r="D94" s="620"/>
      <c r="E94" s="620"/>
      <c r="F94" s="621"/>
      <c r="G94" s="619"/>
      <c r="H94" s="620"/>
      <c r="I94" s="620"/>
      <c r="J94" s="620"/>
      <c r="K94" s="621"/>
      <c r="L94" s="619"/>
      <c r="M94" s="620"/>
      <c r="N94" s="620"/>
      <c r="O94" s="620"/>
      <c r="P94" s="621"/>
      <c r="Q94" s="619"/>
      <c r="R94" s="620"/>
      <c r="S94" s="620"/>
      <c r="T94" s="620"/>
      <c r="U94" s="620"/>
      <c r="V94" s="620"/>
      <c r="W94" s="378"/>
      <c r="X94" s="378"/>
      <c r="Y94" s="379"/>
      <c r="Z94" s="603"/>
      <c r="AA94" s="386"/>
    </row>
    <row r="95" spans="1:27" ht="10.199999999999999" customHeight="1">
      <c r="A95" s="474">
        <v>40</v>
      </c>
      <c r="B95" s="616" t="str">
        <f>IF('Formular 4a_1'!B97="","",'Formular 4a_1'!B97)</f>
        <v/>
      </c>
      <c r="C95" s="617"/>
      <c r="D95" s="617"/>
      <c r="E95" s="617"/>
      <c r="F95" s="618"/>
      <c r="G95" s="616" t="str">
        <f>IF('Formular 4a_1'!G97="","",'Formular 4a_1'!G97)</f>
        <v/>
      </c>
      <c r="H95" s="617"/>
      <c r="I95" s="617"/>
      <c r="J95" s="617"/>
      <c r="K95" s="618"/>
      <c r="L95" s="578" t="str">
        <f>IF('Formular 4a_1'!O97="","",'Formular 4a_1'!O97)</f>
        <v/>
      </c>
      <c r="M95" s="617"/>
      <c r="N95" s="617"/>
      <c r="O95" s="617"/>
      <c r="P95" s="618"/>
      <c r="Q95" s="616" t="str">
        <f>IF('Formular 4a_1'!S97="","",'Formular 4a_1'!S97)</f>
        <v/>
      </c>
      <c r="R95" s="617"/>
      <c r="S95" s="617"/>
      <c r="T95" s="617"/>
      <c r="U95" s="617"/>
      <c r="V95" s="617"/>
      <c r="W95" s="375"/>
      <c r="X95" s="375"/>
      <c r="Y95" s="376"/>
      <c r="Z95" s="602" t="str">
        <f>IF('Formular 4a_1'!Z97="","",'Formular 4a_1'!Z97)</f>
        <v/>
      </c>
      <c r="AA95" s="386"/>
    </row>
    <row r="96" spans="1:27" ht="10.199999999999999" customHeight="1">
      <c r="A96" s="475"/>
      <c r="B96" s="619"/>
      <c r="C96" s="620"/>
      <c r="D96" s="620"/>
      <c r="E96" s="620"/>
      <c r="F96" s="621"/>
      <c r="G96" s="619"/>
      <c r="H96" s="620"/>
      <c r="I96" s="620"/>
      <c r="J96" s="620"/>
      <c r="K96" s="621"/>
      <c r="L96" s="619"/>
      <c r="M96" s="620"/>
      <c r="N96" s="620"/>
      <c r="O96" s="620"/>
      <c r="P96" s="621"/>
      <c r="Q96" s="619"/>
      <c r="R96" s="620"/>
      <c r="S96" s="620"/>
      <c r="T96" s="620"/>
      <c r="U96" s="620"/>
      <c r="V96" s="620"/>
      <c r="W96" s="378"/>
      <c r="X96" s="378"/>
      <c r="Y96" s="379"/>
      <c r="Z96" s="603"/>
      <c r="AA96" s="386"/>
    </row>
    <row r="97" spans="1:30" ht="10.199999999999999" customHeight="1">
      <c r="A97" s="3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386"/>
    </row>
    <row r="98" spans="1:30" ht="10.199999999999999" customHeight="1">
      <c r="AA98" s="386"/>
    </row>
    <row r="99" spans="1:30" ht="10.199999999999999" customHeight="1">
      <c r="B99" s="436" t="s">
        <v>462</v>
      </c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N99" s="525">
        <f>SUMPRODUCT(1*(LEN(B17:B95)&gt;0))</f>
        <v>0</v>
      </c>
      <c r="O99" s="526"/>
      <c r="U99" s="554" t="str">
        <f>IF('Formular 4b_2'!B16&gt;"","weiter auf Seite 2","")</f>
        <v/>
      </c>
      <c r="V99" s="554"/>
      <c r="W99" s="554"/>
      <c r="X99" s="554"/>
      <c r="Y99" s="554"/>
      <c r="Z99" s="554"/>
      <c r="AA99" s="386"/>
    </row>
    <row r="100" spans="1:30" ht="10.199999999999999" customHeight="1"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N100" s="527"/>
      <c r="O100" s="528"/>
      <c r="U100" s="554"/>
      <c r="V100" s="554"/>
      <c r="W100" s="554"/>
      <c r="X100" s="554"/>
      <c r="Y100" s="554"/>
      <c r="Z100" s="554"/>
      <c r="AA100" s="386"/>
    </row>
    <row r="101" spans="1:30" ht="10.199999999999999" customHeight="1">
      <c r="AA101" s="386"/>
    </row>
    <row r="102" spans="1:30" ht="10.199999999999999" customHeight="1">
      <c r="B102" s="436" t="s">
        <v>463</v>
      </c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N102" s="525">
        <f>COUNTIF(Z17:Z95,"w")</f>
        <v>0</v>
      </c>
      <c r="O102" s="526"/>
      <c r="Q102" s="529" t="str">
        <f>IF(N102&lt;1,"",N102/N99)</f>
        <v/>
      </c>
      <c r="R102" s="530"/>
      <c r="AA102" s="386"/>
    </row>
    <row r="103" spans="1:30" ht="10.199999999999999" customHeight="1">
      <c r="B103" s="436"/>
      <c r="C103" s="436"/>
      <c r="D103" s="436"/>
      <c r="E103" s="436"/>
      <c r="F103" s="436"/>
      <c r="G103" s="436"/>
      <c r="H103" s="436"/>
      <c r="I103" s="436"/>
      <c r="J103" s="436"/>
      <c r="K103" s="436"/>
      <c r="L103" s="436"/>
      <c r="N103" s="527"/>
      <c r="O103" s="528"/>
      <c r="Q103" s="531"/>
      <c r="R103" s="532"/>
      <c r="AA103" s="386"/>
    </row>
    <row r="104" spans="1:30" ht="10.199999999999999" customHeight="1">
      <c r="AA104" s="386"/>
      <c r="AB104" s="20"/>
    </row>
    <row r="105" spans="1:30" ht="10.199999999999999" customHeight="1">
      <c r="B105" s="436" t="s">
        <v>464</v>
      </c>
      <c r="C105" s="436"/>
      <c r="D105" s="436"/>
      <c r="E105" s="436"/>
      <c r="F105" s="436"/>
      <c r="G105" s="436"/>
      <c r="H105" s="436"/>
      <c r="I105" s="436"/>
      <c r="J105" s="436"/>
      <c r="K105" s="436"/>
      <c r="L105" s="436"/>
      <c r="N105" s="525">
        <f>COUNTIF(Z17:Z95,"m")</f>
        <v>0</v>
      </c>
      <c r="O105" s="526"/>
      <c r="Q105" s="529" t="str">
        <f>IF(N105&lt;1,"",N105/N99)</f>
        <v/>
      </c>
      <c r="R105" s="530"/>
      <c r="AA105" s="386"/>
    </row>
    <row r="106" spans="1:30" ht="10.199999999999999" customHeight="1">
      <c r="B106" s="436"/>
      <c r="C106" s="436"/>
      <c r="D106" s="436"/>
      <c r="E106" s="436"/>
      <c r="F106" s="436"/>
      <c r="G106" s="436"/>
      <c r="H106" s="436"/>
      <c r="I106" s="436"/>
      <c r="J106" s="436"/>
      <c r="K106" s="436"/>
      <c r="L106" s="436"/>
      <c r="N106" s="527"/>
      <c r="O106" s="528"/>
      <c r="Q106" s="531"/>
      <c r="R106" s="532"/>
      <c r="AA106" s="386"/>
      <c r="AB106" s="240"/>
      <c r="AC106" s="240"/>
      <c r="AD106" s="19"/>
    </row>
    <row r="107" spans="1:30" ht="10.199999999999999" customHeight="1">
      <c r="AA107" s="386"/>
    </row>
    <row r="108" spans="1:30" ht="10.199999999999999" customHeight="1">
      <c r="B108" s="427" t="s">
        <v>36</v>
      </c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582" t="e">
        <f>IF(Dienststellendaten!G58&lt;1,"",Dienststellendaten!G58)</f>
        <v>#VALUE!</v>
      </c>
      <c r="T108" s="290"/>
      <c r="U108" s="290"/>
      <c r="V108" s="427" t="s">
        <v>37</v>
      </c>
      <c r="W108" s="436"/>
      <c r="X108" s="436"/>
      <c r="Y108" s="436"/>
      <c r="Z108" s="436"/>
      <c r="AA108" s="386"/>
    </row>
    <row r="109" spans="1:30" ht="10.199999999999999" customHeight="1"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583"/>
      <c r="T109" s="583"/>
      <c r="U109" s="583"/>
      <c r="V109" s="436"/>
      <c r="W109" s="436"/>
      <c r="X109" s="436"/>
      <c r="Y109" s="436"/>
      <c r="Z109" s="436"/>
      <c r="AA109" s="386"/>
    </row>
    <row r="110" spans="1:30" ht="10.199999999999999" customHeight="1">
      <c r="B110" s="427" t="s">
        <v>38</v>
      </c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AA110" s="386"/>
      <c r="AD110" s="15"/>
    </row>
    <row r="111" spans="1:30" ht="10.199999999999999" customHeight="1"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AA111" s="386"/>
    </row>
    <row r="112" spans="1:30" ht="10.199999999999999" customHeight="1">
      <c r="AA112" s="386"/>
    </row>
    <row r="113" spans="2:27" ht="10.199999999999999" customHeight="1">
      <c r="B113" s="240"/>
      <c r="C113" s="240"/>
      <c r="D113" s="240"/>
      <c r="E113" s="240"/>
      <c r="F113" s="240"/>
      <c r="G113" s="240"/>
      <c r="J113" s="240"/>
      <c r="K113" s="240"/>
      <c r="L113" s="240"/>
      <c r="M113" s="240"/>
      <c r="N113" s="240"/>
      <c r="O113" s="240"/>
      <c r="R113" s="240"/>
      <c r="S113" s="240"/>
      <c r="T113" s="240"/>
      <c r="U113" s="240"/>
      <c r="V113" s="240"/>
      <c r="W113" s="240"/>
      <c r="AA113" s="386"/>
    </row>
    <row r="114" spans="2:27" ht="10.199999999999999" customHeight="1">
      <c r="B114" s="398"/>
      <c r="C114" s="398"/>
      <c r="D114" s="398"/>
      <c r="E114" s="398"/>
      <c r="F114" s="398"/>
      <c r="G114" s="398"/>
      <c r="J114" s="398"/>
      <c r="K114" s="398"/>
      <c r="L114" s="398"/>
      <c r="M114" s="398"/>
      <c r="N114" s="398"/>
      <c r="O114" s="398"/>
      <c r="R114" s="398"/>
      <c r="S114" s="398"/>
      <c r="T114" s="398"/>
      <c r="U114" s="398"/>
      <c r="V114" s="398"/>
      <c r="W114" s="398"/>
      <c r="AA114" s="386"/>
    </row>
    <row r="115" spans="2:27" ht="10.199999999999999" customHeight="1">
      <c r="AA115" s="386"/>
    </row>
    <row r="116" spans="2:27" ht="12.6" customHeight="1">
      <c r="B116" s="291" t="s">
        <v>0</v>
      </c>
      <c r="C116" s="291"/>
      <c r="D116" s="291"/>
      <c r="E116" s="291"/>
      <c r="F116" s="291"/>
      <c r="G116" s="291"/>
      <c r="H116" s="63"/>
      <c r="I116" s="63"/>
      <c r="J116" s="291" t="s">
        <v>370</v>
      </c>
      <c r="K116" s="291"/>
      <c r="L116" s="291"/>
      <c r="M116" s="291"/>
      <c r="N116" s="291"/>
      <c r="O116" s="291"/>
      <c r="P116" s="63"/>
      <c r="Q116" s="63"/>
      <c r="R116" s="291" t="s">
        <v>370</v>
      </c>
      <c r="S116" s="291"/>
      <c r="T116" s="291"/>
      <c r="U116" s="291"/>
      <c r="V116" s="291"/>
      <c r="W116" s="291"/>
      <c r="AA116" s="386"/>
    </row>
    <row r="117" spans="2:27" ht="10.199999999999999" customHeight="1" thickBot="1">
      <c r="AA117" s="386"/>
    </row>
    <row r="118" spans="2:27" ht="10.199999999999999" customHeight="1">
      <c r="B118" s="599" t="s">
        <v>1</v>
      </c>
      <c r="C118" s="600"/>
      <c r="D118" s="600"/>
      <c r="E118" s="600"/>
      <c r="F118" s="600"/>
      <c r="G118" s="600"/>
      <c r="H118" s="23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  <c r="AA118" s="386"/>
    </row>
    <row r="119" spans="2:27" ht="10.199999999999999" customHeight="1">
      <c r="B119" s="581"/>
      <c r="C119" s="318"/>
      <c r="D119" s="318"/>
      <c r="E119" s="318"/>
      <c r="F119" s="318"/>
      <c r="G119" s="318"/>
      <c r="H119" s="22"/>
      <c r="I119" s="22"/>
      <c r="Z119" s="4"/>
      <c r="AA119" s="386"/>
    </row>
    <row r="120" spans="2:27" ht="10.199999999999999" customHeight="1">
      <c r="B120" s="581" t="s">
        <v>32</v>
      </c>
      <c r="C120" s="318"/>
      <c r="D120" s="318"/>
      <c r="F120" s="596" t="str">
        <f>IF(Dienststellendaten!G56&lt;1,"",Dienststellendaten!G56)</f>
        <v/>
      </c>
      <c r="G120" s="596"/>
      <c r="H120" s="622"/>
      <c r="I120" s="318" t="s">
        <v>34</v>
      </c>
      <c r="J120" s="318"/>
      <c r="K120" s="318"/>
      <c r="L120" s="318"/>
      <c r="M120" s="318"/>
      <c r="N120" s="318"/>
      <c r="O120" s="318"/>
      <c r="R120" s="318" t="s">
        <v>2</v>
      </c>
      <c r="S120" s="318"/>
      <c r="T120" s="318"/>
      <c r="U120" s="464"/>
      <c r="V120" s="464"/>
      <c r="W120" s="626"/>
      <c r="Z120" s="4"/>
      <c r="AA120" s="386"/>
    </row>
    <row r="121" spans="2:27" ht="10.199999999999999" customHeight="1">
      <c r="B121" s="581"/>
      <c r="C121" s="318"/>
      <c r="D121" s="318"/>
      <c r="F121" s="623"/>
      <c r="G121" s="623"/>
      <c r="H121" s="624"/>
      <c r="I121" s="318"/>
      <c r="J121" s="318"/>
      <c r="K121" s="318"/>
      <c r="L121" s="318"/>
      <c r="M121" s="318"/>
      <c r="N121" s="318"/>
      <c r="O121" s="318"/>
      <c r="R121" s="318"/>
      <c r="S121" s="318"/>
      <c r="T121" s="318"/>
      <c r="U121" s="627"/>
      <c r="V121" s="627"/>
      <c r="W121" s="628"/>
      <c r="Z121" s="4"/>
      <c r="AA121" s="386"/>
    </row>
    <row r="122" spans="2:27" ht="9.6" customHeight="1">
      <c r="B122" s="24"/>
      <c r="C122" s="21"/>
      <c r="D122" s="21"/>
      <c r="E122" s="21"/>
      <c r="F122" s="18"/>
      <c r="G122" s="18"/>
      <c r="H122" s="18"/>
      <c r="Z122" s="4"/>
      <c r="AA122" s="386"/>
    </row>
    <row r="123" spans="2:27" ht="10.199999999999999" customHeight="1">
      <c r="B123" s="581" t="s">
        <v>33</v>
      </c>
      <c r="C123" s="318"/>
      <c r="D123" s="318"/>
      <c r="F123" s="596" t="str">
        <f>IF(Dienststellendaten!G60&lt;1,"",Dienststellendaten!G60)</f>
        <v/>
      </c>
      <c r="G123" s="596"/>
      <c r="H123" s="287"/>
      <c r="Q123" s="318" t="s">
        <v>35</v>
      </c>
      <c r="R123" s="318"/>
      <c r="S123" s="318"/>
      <c r="T123" s="318"/>
      <c r="U123" s="596" t="str">
        <f>IF(Dienststellendaten!G62&lt;1,"",Dienststellendaten!G62)</f>
        <v/>
      </c>
      <c r="V123" s="596"/>
      <c r="W123" s="629"/>
      <c r="Z123" s="4"/>
      <c r="AA123" s="386"/>
    </row>
    <row r="124" spans="2:27" ht="10.199999999999999" customHeight="1">
      <c r="B124" s="581"/>
      <c r="C124" s="318"/>
      <c r="D124" s="318"/>
      <c r="E124" s="21"/>
      <c r="F124" s="623"/>
      <c r="G124" s="623"/>
      <c r="H124" s="625"/>
      <c r="Q124" s="318"/>
      <c r="R124" s="318"/>
      <c r="S124" s="318"/>
      <c r="T124" s="318"/>
      <c r="U124" s="623"/>
      <c r="V124" s="623"/>
      <c r="W124" s="630"/>
      <c r="Z124" s="4"/>
      <c r="AA124" s="386"/>
    </row>
    <row r="125" spans="2:27" ht="10.199999999999999" customHeight="1" thickBot="1">
      <c r="B125" s="25"/>
      <c r="C125" s="26"/>
      <c r="D125" s="26"/>
      <c r="E125" s="26"/>
      <c r="F125" s="27"/>
      <c r="G125" s="27"/>
      <c r="H125" s="2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6"/>
      <c r="AA125" s="386"/>
    </row>
    <row r="126" spans="2:27" ht="10.199999999999999" customHeight="1">
      <c r="B126" s="417" t="s">
        <v>7</v>
      </c>
      <c r="C126" s="417"/>
      <c r="D126" s="417"/>
      <c r="E126" s="417"/>
      <c r="F126" s="417"/>
      <c r="G126" s="417"/>
      <c r="H126" s="417"/>
      <c r="I126" s="417"/>
      <c r="J126" s="417"/>
      <c r="K126" s="417"/>
      <c r="AA126" s="386"/>
    </row>
    <row r="127" spans="2:27" ht="10.199999999999999" customHeight="1"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AA127" s="386"/>
    </row>
    <row r="128" spans="2:27" ht="10.199999999999999" customHeight="1">
      <c r="B128" s="401" t="s">
        <v>8</v>
      </c>
      <c r="C128" s="401"/>
      <c r="D128" s="401"/>
      <c r="E128" s="401"/>
      <c r="F128" s="401"/>
      <c r="G128" s="401"/>
      <c r="H128" s="401"/>
      <c r="I128" s="401"/>
      <c r="J128" s="401"/>
      <c r="K128" s="401"/>
      <c r="L128" s="318"/>
      <c r="M128" s="318"/>
      <c r="N128" s="240"/>
      <c r="AA128" s="386"/>
    </row>
    <row r="129" spans="2:27" ht="10.199999999999999" customHeight="1"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240"/>
      <c r="AA129" s="386"/>
    </row>
    <row r="130" spans="2:27" ht="10.199999999999999" customHeight="1">
      <c r="AA130" s="386"/>
    </row>
    <row r="131" spans="2:27" ht="10.199999999999999" customHeight="1">
      <c r="AA131" s="386"/>
    </row>
    <row r="132" spans="2:27" ht="10.199999999999999" customHeight="1"/>
    <row r="133" spans="2:27" ht="10.199999999999999" customHeight="1"/>
    <row r="134" spans="2:27" ht="10.199999999999999" customHeight="1"/>
    <row r="135" spans="2:27" ht="10.199999999999999" customHeight="1"/>
    <row r="136" spans="2:27" ht="10.199999999999999" customHeight="1"/>
    <row r="137" spans="2:27" ht="10.199999999999999" customHeight="1"/>
    <row r="138" spans="2:27" ht="10.199999999999999" customHeight="1"/>
    <row r="139" spans="2:27" ht="10.199999999999999" customHeight="1"/>
    <row r="140" spans="2:27" ht="10.199999999999999" customHeight="1"/>
    <row r="141" spans="2:27" ht="10.199999999999999" customHeight="1"/>
    <row r="142" spans="2:27" ht="10.199999999999999" customHeight="1"/>
    <row r="143" spans="2:27" ht="10.199999999999999" customHeight="1"/>
    <row r="144" spans="2:27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  <row r="155" ht="10.199999999999999" customHeight="1"/>
    <row r="156" ht="10.199999999999999" customHeight="1"/>
    <row r="157" ht="10.199999999999999" customHeight="1"/>
    <row r="158" ht="10.199999999999999" customHeight="1"/>
  </sheetData>
  <sheetProtection algorithmName="SHA-512" hashValue="pSs1+V5Vlh92onx6i4HapNcMK2lsyjq1fJ4AHFRusTeZgL4pfUouU110XAxp77dRtfsOxiRFFY9bXFS7l80tBA==" saltValue="XLM7B43barVxKwErR+Dxig==" spinCount="100000" sheet="1" objects="1" scenarios="1" selectLockedCells="1"/>
  <mergeCells count="291">
    <mergeCell ref="Q77:Y78"/>
    <mergeCell ref="Q81:Y82"/>
    <mergeCell ref="Q83:Y84"/>
    <mergeCell ref="Q85:Y86"/>
    <mergeCell ref="Q87:Y88"/>
    <mergeCell ref="Q89:Y90"/>
    <mergeCell ref="Q91:Y92"/>
    <mergeCell ref="Q93:Y94"/>
    <mergeCell ref="Q95:Y96"/>
    <mergeCell ref="B128:N129"/>
    <mergeCell ref="A95:A96"/>
    <mergeCell ref="B95:F96"/>
    <mergeCell ref="G95:K96"/>
    <mergeCell ref="L95:P96"/>
    <mergeCell ref="Z95:Z96"/>
    <mergeCell ref="A91:A92"/>
    <mergeCell ref="B91:F92"/>
    <mergeCell ref="G91:K92"/>
    <mergeCell ref="L91:P92"/>
    <mergeCell ref="Z91:Z92"/>
    <mergeCell ref="A93:A94"/>
    <mergeCell ref="B93:F94"/>
    <mergeCell ref="G93:K94"/>
    <mergeCell ref="L93:P94"/>
    <mergeCell ref="Z93:Z94"/>
    <mergeCell ref="R116:W116"/>
    <mergeCell ref="B118:G119"/>
    <mergeCell ref="A87:A88"/>
    <mergeCell ref="B87:F88"/>
    <mergeCell ref="G87:K88"/>
    <mergeCell ref="L87:P88"/>
    <mergeCell ref="Z87:Z88"/>
    <mergeCell ref="A89:A90"/>
    <mergeCell ref="B89:F90"/>
    <mergeCell ref="G89:K90"/>
    <mergeCell ref="L89:P90"/>
    <mergeCell ref="Z89:Z90"/>
    <mergeCell ref="A85:A86"/>
    <mergeCell ref="B85:F86"/>
    <mergeCell ref="G85:K86"/>
    <mergeCell ref="L85:P86"/>
    <mergeCell ref="Z85:Z86"/>
    <mergeCell ref="B6:T7"/>
    <mergeCell ref="V6:Y7"/>
    <mergeCell ref="A81:A82"/>
    <mergeCell ref="B81:F82"/>
    <mergeCell ref="G81:K82"/>
    <mergeCell ref="L81:P82"/>
    <mergeCell ref="Z81:Z82"/>
    <mergeCell ref="A83:A84"/>
    <mergeCell ref="B83:F84"/>
    <mergeCell ref="G83:K84"/>
    <mergeCell ref="L83:P84"/>
    <mergeCell ref="Z83:Z84"/>
    <mergeCell ref="A77:A78"/>
    <mergeCell ref="B77:F78"/>
    <mergeCell ref="G77:K78"/>
    <mergeCell ref="L77:P78"/>
    <mergeCell ref="Z77:Z78"/>
    <mergeCell ref="A79:A80"/>
    <mergeCell ref="B79:F80"/>
    <mergeCell ref="G79:K80"/>
    <mergeCell ref="L79:P80"/>
    <mergeCell ref="Z79:Z80"/>
    <mergeCell ref="Q79:Y80"/>
    <mergeCell ref="B120:D121"/>
    <mergeCell ref="I120:O121"/>
    <mergeCell ref="R120:T121"/>
    <mergeCell ref="F120:H121"/>
    <mergeCell ref="F123:H124"/>
    <mergeCell ref="U120:W121"/>
    <mergeCell ref="U123:W124"/>
    <mergeCell ref="AB106:AC106"/>
    <mergeCell ref="S108:U109"/>
    <mergeCell ref="V108:Z109"/>
    <mergeCell ref="B110:M111"/>
    <mergeCell ref="B113:G114"/>
    <mergeCell ref="J113:O114"/>
    <mergeCell ref="R113:W114"/>
    <mergeCell ref="B99:L100"/>
    <mergeCell ref="N99:O100"/>
    <mergeCell ref="B102:L103"/>
    <mergeCell ref="N102:O103"/>
    <mergeCell ref="Q102:R103"/>
    <mergeCell ref="B105:L106"/>
    <mergeCell ref="N105:O106"/>
    <mergeCell ref="Q105:R106"/>
    <mergeCell ref="B108:R109"/>
    <mergeCell ref="U99:Z100"/>
    <mergeCell ref="AA1:AA131"/>
    <mergeCell ref="B123:D124"/>
    <mergeCell ref="Q123:T124"/>
    <mergeCell ref="B126:K127"/>
    <mergeCell ref="B116:G116"/>
    <mergeCell ref="J116:O116"/>
    <mergeCell ref="Z61:Z62"/>
    <mergeCell ref="A63:A64"/>
    <mergeCell ref="B63:F64"/>
    <mergeCell ref="G63:K64"/>
    <mergeCell ref="L63:P64"/>
    <mergeCell ref="Z63:Z64"/>
    <mergeCell ref="A61:A62"/>
    <mergeCell ref="B61:F62"/>
    <mergeCell ref="G61:K62"/>
    <mergeCell ref="L61:P62"/>
    <mergeCell ref="Q61:Y62"/>
    <mergeCell ref="Q63:Y64"/>
    <mergeCell ref="Z57:Z58"/>
    <mergeCell ref="A59:A60"/>
    <mergeCell ref="B59:F60"/>
    <mergeCell ref="G59:K60"/>
    <mergeCell ref="L59:P60"/>
    <mergeCell ref="Z59:Z60"/>
    <mergeCell ref="A57:A58"/>
    <mergeCell ref="B57:F58"/>
    <mergeCell ref="G57:K58"/>
    <mergeCell ref="L57:P58"/>
    <mergeCell ref="Q57:Y58"/>
    <mergeCell ref="Q59:Y60"/>
    <mergeCell ref="Z53:Z54"/>
    <mergeCell ref="A55:A56"/>
    <mergeCell ref="B55:F56"/>
    <mergeCell ref="G55:K56"/>
    <mergeCell ref="L55:P56"/>
    <mergeCell ref="Z55:Z56"/>
    <mergeCell ref="A53:A54"/>
    <mergeCell ref="B53:F54"/>
    <mergeCell ref="G53:K54"/>
    <mergeCell ref="L53:P54"/>
    <mergeCell ref="Q53:Y54"/>
    <mergeCell ref="Q55:Y56"/>
    <mergeCell ref="Z49:Z50"/>
    <mergeCell ref="A51:A52"/>
    <mergeCell ref="B51:F52"/>
    <mergeCell ref="G51:K52"/>
    <mergeCell ref="L51:P52"/>
    <mergeCell ref="Z51:Z52"/>
    <mergeCell ref="A49:A50"/>
    <mergeCell ref="B49:F50"/>
    <mergeCell ref="G49:K50"/>
    <mergeCell ref="L49:P50"/>
    <mergeCell ref="Q49:Y50"/>
    <mergeCell ref="Q51:Y52"/>
    <mergeCell ref="Z45:Z46"/>
    <mergeCell ref="A47:A48"/>
    <mergeCell ref="B47:F48"/>
    <mergeCell ref="G47:K48"/>
    <mergeCell ref="L47:P48"/>
    <mergeCell ref="Z47:Z48"/>
    <mergeCell ref="A45:A46"/>
    <mergeCell ref="B45:F46"/>
    <mergeCell ref="G45:K46"/>
    <mergeCell ref="L45:P46"/>
    <mergeCell ref="Q45:Y46"/>
    <mergeCell ref="Q47:Y48"/>
    <mergeCell ref="Z41:Z42"/>
    <mergeCell ref="A43:A44"/>
    <mergeCell ref="B43:F44"/>
    <mergeCell ref="G43:K44"/>
    <mergeCell ref="L43:P44"/>
    <mergeCell ref="Z43:Z44"/>
    <mergeCell ref="A41:A42"/>
    <mergeCell ref="B41:F42"/>
    <mergeCell ref="G41:K42"/>
    <mergeCell ref="L41:P42"/>
    <mergeCell ref="Q41:Y42"/>
    <mergeCell ref="Q43:Y44"/>
    <mergeCell ref="Z37:Z38"/>
    <mergeCell ref="A39:A40"/>
    <mergeCell ref="B39:F40"/>
    <mergeCell ref="G39:K40"/>
    <mergeCell ref="L39:P40"/>
    <mergeCell ref="Z39:Z40"/>
    <mergeCell ref="A37:A38"/>
    <mergeCell ref="B37:F38"/>
    <mergeCell ref="G37:K38"/>
    <mergeCell ref="L37:P38"/>
    <mergeCell ref="Q37:Y38"/>
    <mergeCell ref="Q39:Y40"/>
    <mergeCell ref="Z33:Z34"/>
    <mergeCell ref="A35:A36"/>
    <mergeCell ref="B35:F36"/>
    <mergeCell ref="G35:K36"/>
    <mergeCell ref="L35:P36"/>
    <mergeCell ref="Z35:Z36"/>
    <mergeCell ref="A33:A34"/>
    <mergeCell ref="B33:F34"/>
    <mergeCell ref="G33:K34"/>
    <mergeCell ref="L33:P34"/>
    <mergeCell ref="Q33:Y34"/>
    <mergeCell ref="Q35:Y36"/>
    <mergeCell ref="Z29:Z30"/>
    <mergeCell ref="A31:A32"/>
    <mergeCell ref="B31:F32"/>
    <mergeCell ref="G31:K32"/>
    <mergeCell ref="L31:P32"/>
    <mergeCell ref="Z31:Z32"/>
    <mergeCell ref="A29:A30"/>
    <mergeCell ref="B29:F30"/>
    <mergeCell ref="G29:K30"/>
    <mergeCell ref="L29:P30"/>
    <mergeCell ref="Q29:Y30"/>
    <mergeCell ref="Q31:Y32"/>
    <mergeCell ref="Z25:Z26"/>
    <mergeCell ref="A27:A28"/>
    <mergeCell ref="B27:F28"/>
    <mergeCell ref="G27:K28"/>
    <mergeCell ref="L27:P28"/>
    <mergeCell ref="Z27:Z28"/>
    <mergeCell ref="A25:A26"/>
    <mergeCell ref="B25:F26"/>
    <mergeCell ref="G25:K26"/>
    <mergeCell ref="L25:P26"/>
    <mergeCell ref="Q25:Y26"/>
    <mergeCell ref="Q27:Y28"/>
    <mergeCell ref="Z21:Z22"/>
    <mergeCell ref="A23:A24"/>
    <mergeCell ref="B23:F24"/>
    <mergeCell ref="G23:K24"/>
    <mergeCell ref="L23:P24"/>
    <mergeCell ref="Z23:Z24"/>
    <mergeCell ref="A21:A22"/>
    <mergeCell ref="B21:F22"/>
    <mergeCell ref="G21:K22"/>
    <mergeCell ref="L21:P22"/>
    <mergeCell ref="Q21:Y22"/>
    <mergeCell ref="Q23:Y24"/>
    <mergeCell ref="A14:A16"/>
    <mergeCell ref="B14:F16"/>
    <mergeCell ref="G14:K16"/>
    <mergeCell ref="L14:P16"/>
    <mergeCell ref="Z14:Z16"/>
    <mergeCell ref="Z17:Z18"/>
    <mergeCell ref="A19:A20"/>
    <mergeCell ref="B19:F20"/>
    <mergeCell ref="G19:K20"/>
    <mergeCell ref="L19:P20"/>
    <mergeCell ref="Z19:Z20"/>
    <mergeCell ref="A17:A18"/>
    <mergeCell ref="B17:F18"/>
    <mergeCell ref="G17:K18"/>
    <mergeCell ref="L17:P18"/>
    <mergeCell ref="Q14:Y16"/>
    <mergeCell ref="Q17:Y18"/>
    <mergeCell ref="Q19:Y20"/>
    <mergeCell ref="B4:D4"/>
    <mergeCell ref="B8:Z9"/>
    <mergeCell ref="B10:Z11"/>
    <mergeCell ref="B2:C3"/>
    <mergeCell ref="E2:G3"/>
    <mergeCell ref="I2:S3"/>
    <mergeCell ref="V2:Y3"/>
    <mergeCell ref="E4:G4"/>
    <mergeCell ref="I4:S4"/>
    <mergeCell ref="V4:Y5"/>
    <mergeCell ref="A65:A66"/>
    <mergeCell ref="B65:F66"/>
    <mergeCell ref="G65:K66"/>
    <mergeCell ref="L65:P66"/>
    <mergeCell ref="Z65:Z66"/>
    <mergeCell ref="A67:A68"/>
    <mergeCell ref="B67:F68"/>
    <mergeCell ref="G67:K68"/>
    <mergeCell ref="L67:P68"/>
    <mergeCell ref="Z67:Z68"/>
    <mergeCell ref="Q65:Y66"/>
    <mergeCell ref="Q67:Y68"/>
    <mergeCell ref="A69:A70"/>
    <mergeCell ref="B69:F70"/>
    <mergeCell ref="G69:K70"/>
    <mergeCell ref="L69:P70"/>
    <mergeCell ref="Z69:Z70"/>
    <mergeCell ref="A71:A72"/>
    <mergeCell ref="B71:F72"/>
    <mergeCell ref="G71:K72"/>
    <mergeCell ref="L71:P72"/>
    <mergeCell ref="Z71:Z72"/>
    <mergeCell ref="Q69:Y70"/>
    <mergeCell ref="Q71:Y72"/>
    <mergeCell ref="A73:A74"/>
    <mergeCell ref="B73:F74"/>
    <mergeCell ref="G73:K74"/>
    <mergeCell ref="L73:P74"/>
    <mergeCell ref="Z73:Z74"/>
    <mergeCell ref="A75:A76"/>
    <mergeCell ref="B75:F76"/>
    <mergeCell ref="G75:K76"/>
    <mergeCell ref="L75:P76"/>
    <mergeCell ref="Z75:Z76"/>
    <mergeCell ref="Q73:Y74"/>
    <mergeCell ref="Q75:Y76"/>
  </mergeCells>
  <pageMargins left="0.7" right="0.7" top="0.78740157499999996" bottom="0.78740157499999996" header="0.3" footer="0.3"/>
  <pageSetup paperSize="9" scale="5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5">
    <tabColor theme="3" tint="0.39997558519241921"/>
  </sheetPr>
  <dimension ref="A1:AD157"/>
  <sheetViews>
    <sheetView showGridLines="0" topLeftCell="A43" zoomScaleNormal="100" workbookViewId="0">
      <selection activeCell="U119" sqref="U119:W120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67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632" t="s">
        <v>145</v>
      </c>
      <c r="W4" s="632"/>
      <c r="X4" s="632"/>
      <c r="Y4" s="632"/>
      <c r="AA4" s="386"/>
    </row>
    <row r="5" spans="1:27" ht="10.199999999999999" customHeight="1">
      <c r="V5" s="632"/>
      <c r="W5" s="632"/>
      <c r="X5" s="632"/>
      <c r="Y5" s="632"/>
      <c r="AA5" s="386"/>
    </row>
    <row r="6" spans="1:27" ht="10.199999999999999" customHeight="1">
      <c r="B6" s="565" t="s">
        <v>351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183"/>
      <c r="V6" s="633" t="s">
        <v>154</v>
      </c>
      <c r="W6" s="633"/>
      <c r="X6" s="633"/>
      <c r="Y6" s="633"/>
      <c r="Z6" s="183"/>
      <c r="AA6" s="386"/>
    </row>
    <row r="7" spans="1:27" ht="10.199999999999999" customHeight="1"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183"/>
      <c r="V7" s="633"/>
      <c r="W7" s="633"/>
      <c r="X7" s="633"/>
      <c r="Y7" s="633"/>
      <c r="Z7" s="183"/>
      <c r="AA7" s="386"/>
    </row>
    <row r="8" spans="1:27" ht="10.199999999999999" customHeight="1">
      <c r="B8" s="368" t="s">
        <v>352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86"/>
    </row>
    <row r="9" spans="1:27" ht="10.199999999999999" customHeight="1"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86"/>
    </row>
    <row r="10" spans="1:27" ht="10.199999999999999" customHeight="1">
      <c r="B10" s="380" t="s">
        <v>434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6"/>
    </row>
    <row r="11" spans="1:27" ht="10.199999999999999" customHeight="1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6"/>
    </row>
    <row r="12" spans="1:27" ht="10.199999999999999" customHeight="1">
      <c r="AA12" s="386"/>
    </row>
    <row r="13" spans="1:27" ht="10.199999999999999" customHeight="1">
      <c r="A13" s="493" t="s">
        <v>21</v>
      </c>
      <c r="B13" s="496" t="s">
        <v>28</v>
      </c>
      <c r="C13" s="497"/>
      <c r="D13" s="497"/>
      <c r="E13" s="497"/>
      <c r="F13" s="498"/>
      <c r="G13" s="496" t="s">
        <v>29</v>
      </c>
      <c r="H13" s="497"/>
      <c r="I13" s="497"/>
      <c r="J13" s="497"/>
      <c r="K13" s="498"/>
      <c r="L13" s="505" t="s">
        <v>40</v>
      </c>
      <c r="M13" s="506"/>
      <c r="N13" s="506"/>
      <c r="O13" s="506"/>
      <c r="P13" s="507"/>
      <c r="Q13" s="514" t="s">
        <v>22</v>
      </c>
      <c r="R13" s="375"/>
      <c r="S13" s="375"/>
      <c r="T13" s="375"/>
      <c r="U13" s="375"/>
      <c r="V13" s="375"/>
      <c r="W13" s="375"/>
      <c r="X13" s="375"/>
      <c r="Y13" s="376"/>
      <c r="Z13" s="493" t="s">
        <v>23</v>
      </c>
      <c r="AA13" s="386"/>
    </row>
    <row r="14" spans="1:27" ht="10.199999999999999" customHeight="1">
      <c r="A14" s="494"/>
      <c r="B14" s="499"/>
      <c r="C14" s="500"/>
      <c r="D14" s="500"/>
      <c r="E14" s="500"/>
      <c r="F14" s="501"/>
      <c r="G14" s="499"/>
      <c r="H14" s="500"/>
      <c r="I14" s="500"/>
      <c r="J14" s="500"/>
      <c r="K14" s="501"/>
      <c r="L14" s="508"/>
      <c r="M14" s="509"/>
      <c r="N14" s="509"/>
      <c r="O14" s="509"/>
      <c r="P14" s="510"/>
      <c r="Q14" s="515"/>
      <c r="R14" s="338"/>
      <c r="S14" s="338"/>
      <c r="T14" s="338"/>
      <c r="U14" s="338"/>
      <c r="V14" s="338"/>
      <c r="W14" s="338"/>
      <c r="X14" s="338"/>
      <c r="Y14" s="516"/>
      <c r="Z14" s="494"/>
      <c r="AA14" s="386"/>
    </row>
    <row r="15" spans="1:27" ht="10.199999999999999" customHeight="1">
      <c r="A15" s="495"/>
      <c r="B15" s="502"/>
      <c r="C15" s="503"/>
      <c r="D15" s="503"/>
      <c r="E15" s="503"/>
      <c r="F15" s="504"/>
      <c r="G15" s="502"/>
      <c r="H15" s="503"/>
      <c r="I15" s="503"/>
      <c r="J15" s="503"/>
      <c r="K15" s="504"/>
      <c r="L15" s="511"/>
      <c r="M15" s="512"/>
      <c r="N15" s="512"/>
      <c r="O15" s="512"/>
      <c r="P15" s="513"/>
      <c r="Q15" s="377"/>
      <c r="R15" s="378"/>
      <c r="S15" s="378"/>
      <c r="T15" s="378"/>
      <c r="U15" s="378"/>
      <c r="V15" s="378"/>
      <c r="W15" s="378"/>
      <c r="X15" s="378"/>
      <c r="Y15" s="379"/>
      <c r="Z15" s="563"/>
      <c r="AA15" s="386"/>
    </row>
    <row r="16" spans="1:27" ht="10.199999999999999" customHeight="1">
      <c r="A16" s="474">
        <v>41</v>
      </c>
      <c r="B16" s="572" t="str">
        <f>IF('Formular 4a_2'!B19&lt;1,"",'Formular 4a_2'!B19)</f>
        <v/>
      </c>
      <c r="C16" s="573"/>
      <c r="D16" s="573"/>
      <c r="E16" s="573"/>
      <c r="F16" s="574"/>
      <c r="G16" s="572" t="str">
        <f>IF('Formular 4a_2'!G19&lt;1,"",'Formular 4a_2'!G19)</f>
        <v/>
      </c>
      <c r="H16" s="573"/>
      <c r="I16" s="573"/>
      <c r="J16" s="573"/>
      <c r="K16" s="574"/>
      <c r="L16" s="631" t="str">
        <f>IF('Formular 4a_2'!O19&lt;1,"",'Formular 4a_2'!O19)</f>
        <v/>
      </c>
      <c r="M16" s="573"/>
      <c r="N16" s="573"/>
      <c r="O16" s="573"/>
      <c r="P16" s="574"/>
      <c r="Q16" s="572" t="str">
        <f>IF('Formular 4a_2'!S19&lt;1,"",'Formular 4a_2'!S19)</f>
        <v/>
      </c>
      <c r="R16" s="573"/>
      <c r="S16" s="573"/>
      <c r="T16" s="573"/>
      <c r="U16" s="573"/>
      <c r="V16" s="573"/>
      <c r="W16" s="363"/>
      <c r="X16" s="363"/>
      <c r="Y16" s="364"/>
      <c r="Z16" s="602" t="str">
        <f>IF('Formular 4a_2'!Z19&lt;1,"",'Formular 4a_2'!Z19)</f>
        <v/>
      </c>
      <c r="AA16" s="386"/>
    </row>
    <row r="17" spans="1:29" ht="10.199999999999999" customHeight="1">
      <c r="A17" s="519"/>
      <c r="B17" s="575"/>
      <c r="C17" s="576"/>
      <c r="D17" s="576"/>
      <c r="E17" s="576"/>
      <c r="F17" s="577"/>
      <c r="G17" s="575"/>
      <c r="H17" s="576"/>
      <c r="I17" s="576"/>
      <c r="J17" s="576"/>
      <c r="K17" s="577"/>
      <c r="L17" s="575"/>
      <c r="M17" s="576"/>
      <c r="N17" s="576"/>
      <c r="O17" s="576"/>
      <c r="P17" s="577"/>
      <c r="Q17" s="575"/>
      <c r="R17" s="576"/>
      <c r="S17" s="576"/>
      <c r="T17" s="576"/>
      <c r="U17" s="576"/>
      <c r="V17" s="576"/>
      <c r="W17" s="365"/>
      <c r="X17" s="365"/>
      <c r="Y17" s="366"/>
      <c r="Z17" s="603"/>
      <c r="AA17" s="386"/>
    </row>
    <row r="18" spans="1:29" ht="10.199999999999999" customHeight="1">
      <c r="A18" s="474">
        <v>42</v>
      </c>
      <c r="B18" s="572" t="str">
        <f>IF('Formular 4a_2'!B21&lt;1,"",'Formular 4a_2'!B21)</f>
        <v/>
      </c>
      <c r="C18" s="573"/>
      <c r="D18" s="573"/>
      <c r="E18" s="573"/>
      <c r="F18" s="574"/>
      <c r="G18" s="572" t="str">
        <f>IF('Formular 4a_2'!G21&lt;1,"",'Formular 4a_2'!G21)</f>
        <v/>
      </c>
      <c r="H18" s="573"/>
      <c r="I18" s="573"/>
      <c r="J18" s="573"/>
      <c r="K18" s="574"/>
      <c r="L18" s="631" t="str">
        <f>IF('Formular 4a_2'!O21&lt;1,"",'Formular 4a_2'!O21)</f>
        <v/>
      </c>
      <c r="M18" s="573"/>
      <c r="N18" s="573"/>
      <c r="O18" s="573"/>
      <c r="P18" s="574"/>
      <c r="Q18" s="572" t="str">
        <f>IF('Formular 4a_2'!S21&lt;1,"",'Formular 4a_2'!S21)</f>
        <v/>
      </c>
      <c r="R18" s="573"/>
      <c r="S18" s="573"/>
      <c r="T18" s="573"/>
      <c r="U18" s="573"/>
      <c r="V18" s="573"/>
      <c r="W18" s="363"/>
      <c r="X18" s="363"/>
      <c r="Y18" s="364"/>
      <c r="Z18" s="602" t="str">
        <f>IF('Formular 4a_2'!Z21&lt;1,"",'Formular 4a_2'!Z21)</f>
        <v/>
      </c>
      <c r="AA18" s="386"/>
    </row>
    <row r="19" spans="1:29" ht="10.199999999999999" customHeight="1">
      <c r="A19" s="519"/>
      <c r="B19" s="575"/>
      <c r="C19" s="576"/>
      <c r="D19" s="576"/>
      <c r="E19" s="576"/>
      <c r="F19" s="577"/>
      <c r="G19" s="575"/>
      <c r="H19" s="576"/>
      <c r="I19" s="576"/>
      <c r="J19" s="576"/>
      <c r="K19" s="577"/>
      <c r="L19" s="575"/>
      <c r="M19" s="576"/>
      <c r="N19" s="576"/>
      <c r="O19" s="576"/>
      <c r="P19" s="577"/>
      <c r="Q19" s="575"/>
      <c r="R19" s="576"/>
      <c r="S19" s="576"/>
      <c r="T19" s="576"/>
      <c r="U19" s="576"/>
      <c r="V19" s="576"/>
      <c r="W19" s="365"/>
      <c r="X19" s="365"/>
      <c r="Y19" s="366"/>
      <c r="Z19" s="603"/>
      <c r="AA19" s="386"/>
    </row>
    <row r="20" spans="1:29" ht="10.199999999999999" customHeight="1">
      <c r="A20" s="474">
        <v>43</v>
      </c>
      <c r="B20" s="572" t="str">
        <f>IF('Formular 4a_2'!B23&lt;1,"",'Formular 4a_2'!B23)</f>
        <v/>
      </c>
      <c r="C20" s="573"/>
      <c r="D20" s="573"/>
      <c r="E20" s="573"/>
      <c r="F20" s="574"/>
      <c r="G20" s="572" t="str">
        <f>IF('Formular 4a_2'!G23&lt;1,"",'Formular 4a_2'!G23)</f>
        <v/>
      </c>
      <c r="H20" s="573"/>
      <c r="I20" s="573"/>
      <c r="J20" s="573"/>
      <c r="K20" s="574"/>
      <c r="L20" s="631" t="str">
        <f>IF('Formular 4a_2'!O23&lt;1,"",'Formular 4a_2'!O23)</f>
        <v/>
      </c>
      <c r="M20" s="573"/>
      <c r="N20" s="573"/>
      <c r="O20" s="573"/>
      <c r="P20" s="574"/>
      <c r="Q20" s="572" t="str">
        <f>IF('Formular 4a_2'!S23&lt;1,"",'Formular 4a_2'!S23)</f>
        <v/>
      </c>
      <c r="R20" s="573"/>
      <c r="S20" s="573"/>
      <c r="T20" s="573"/>
      <c r="U20" s="573"/>
      <c r="V20" s="573"/>
      <c r="W20" s="363"/>
      <c r="X20" s="363"/>
      <c r="Y20" s="364"/>
      <c r="Z20" s="602" t="str">
        <f>IF('Formular 4a_2'!Z23&lt;1,"",'Formular 4a_2'!Z23)</f>
        <v/>
      </c>
      <c r="AA20" s="386"/>
    </row>
    <row r="21" spans="1:29" ht="10.199999999999999" customHeight="1">
      <c r="A21" s="519"/>
      <c r="B21" s="575"/>
      <c r="C21" s="576"/>
      <c r="D21" s="576"/>
      <c r="E21" s="576"/>
      <c r="F21" s="577"/>
      <c r="G21" s="575"/>
      <c r="H21" s="576"/>
      <c r="I21" s="576"/>
      <c r="J21" s="576"/>
      <c r="K21" s="577"/>
      <c r="L21" s="575"/>
      <c r="M21" s="576"/>
      <c r="N21" s="576"/>
      <c r="O21" s="576"/>
      <c r="P21" s="577"/>
      <c r="Q21" s="575"/>
      <c r="R21" s="576"/>
      <c r="S21" s="576"/>
      <c r="T21" s="576"/>
      <c r="U21" s="576"/>
      <c r="V21" s="576"/>
      <c r="W21" s="365"/>
      <c r="X21" s="365"/>
      <c r="Y21" s="366"/>
      <c r="Z21" s="603"/>
      <c r="AA21" s="386"/>
    </row>
    <row r="22" spans="1:29" ht="10.199999999999999" customHeight="1">
      <c r="A22" s="474">
        <v>44</v>
      </c>
      <c r="B22" s="572" t="str">
        <f>IF('Formular 4a_2'!B25&lt;1,"",'Formular 4a_2'!B25)</f>
        <v/>
      </c>
      <c r="C22" s="573"/>
      <c r="D22" s="573"/>
      <c r="E22" s="573"/>
      <c r="F22" s="574"/>
      <c r="G22" s="572" t="str">
        <f>IF('Formular 4a_2'!G25&lt;1,"",'Formular 4a_2'!G25)</f>
        <v/>
      </c>
      <c r="H22" s="573"/>
      <c r="I22" s="573"/>
      <c r="J22" s="573"/>
      <c r="K22" s="574"/>
      <c r="L22" s="631" t="str">
        <f>IF('Formular 4a_2'!O25&lt;1,"",'Formular 4a_2'!O25)</f>
        <v/>
      </c>
      <c r="M22" s="573"/>
      <c r="N22" s="573"/>
      <c r="O22" s="573"/>
      <c r="P22" s="574"/>
      <c r="Q22" s="572" t="str">
        <f>IF('Formular 4a_2'!S25&lt;1,"",'Formular 4a_2'!S25)</f>
        <v/>
      </c>
      <c r="R22" s="573"/>
      <c r="S22" s="573"/>
      <c r="T22" s="573"/>
      <c r="U22" s="573"/>
      <c r="V22" s="573"/>
      <c r="W22" s="363"/>
      <c r="X22" s="363"/>
      <c r="Y22" s="364"/>
      <c r="Z22" s="602" t="str">
        <f>IF('Formular 4a_2'!Z25&lt;1,"",'Formular 4a_2'!Z25)</f>
        <v/>
      </c>
      <c r="AA22" s="386"/>
    </row>
    <row r="23" spans="1:29" ht="10.199999999999999" customHeight="1">
      <c r="A23" s="519"/>
      <c r="B23" s="575"/>
      <c r="C23" s="576"/>
      <c r="D23" s="576"/>
      <c r="E23" s="576"/>
      <c r="F23" s="577"/>
      <c r="G23" s="575"/>
      <c r="H23" s="576"/>
      <c r="I23" s="576"/>
      <c r="J23" s="576"/>
      <c r="K23" s="577"/>
      <c r="L23" s="575"/>
      <c r="M23" s="576"/>
      <c r="N23" s="576"/>
      <c r="O23" s="576"/>
      <c r="P23" s="577"/>
      <c r="Q23" s="575"/>
      <c r="R23" s="576"/>
      <c r="S23" s="576"/>
      <c r="T23" s="576"/>
      <c r="U23" s="576"/>
      <c r="V23" s="576"/>
      <c r="W23" s="365"/>
      <c r="X23" s="365"/>
      <c r="Y23" s="366"/>
      <c r="Z23" s="603"/>
      <c r="AA23" s="386"/>
    </row>
    <row r="24" spans="1:29" ht="10.199999999999999" customHeight="1">
      <c r="A24" s="474">
        <v>45</v>
      </c>
      <c r="B24" s="572" t="str">
        <f>IF('Formular 4a_2'!B27&lt;1,"",'Formular 4a_2'!B27)</f>
        <v/>
      </c>
      <c r="C24" s="573"/>
      <c r="D24" s="573"/>
      <c r="E24" s="573"/>
      <c r="F24" s="574"/>
      <c r="G24" s="572" t="str">
        <f>IF('Formular 4a_2'!G27&lt;1,"",'Formular 4a_2'!G27)</f>
        <v/>
      </c>
      <c r="H24" s="573"/>
      <c r="I24" s="573"/>
      <c r="J24" s="573"/>
      <c r="K24" s="574"/>
      <c r="L24" s="631" t="str">
        <f>IF('Formular 4a_2'!O27&lt;1,"",'Formular 4a_2'!O27)</f>
        <v/>
      </c>
      <c r="M24" s="573"/>
      <c r="N24" s="573"/>
      <c r="O24" s="573"/>
      <c r="P24" s="574"/>
      <c r="Q24" s="572" t="str">
        <f>IF('Formular 4a_2'!S27&lt;1,"",'Formular 4a_2'!S27)</f>
        <v/>
      </c>
      <c r="R24" s="573"/>
      <c r="S24" s="573"/>
      <c r="T24" s="573"/>
      <c r="U24" s="573"/>
      <c r="V24" s="573"/>
      <c r="W24" s="363"/>
      <c r="X24" s="363"/>
      <c r="Y24" s="364"/>
      <c r="Z24" s="602" t="str">
        <f>IF('Formular 4a_2'!Z27&lt;1,"",'Formular 4a_2'!Z27)</f>
        <v/>
      </c>
      <c r="AA24" s="386"/>
    </row>
    <row r="25" spans="1:29" ht="10.199999999999999" customHeight="1">
      <c r="A25" s="519"/>
      <c r="B25" s="575"/>
      <c r="C25" s="576"/>
      <c r="D25" s="576"/>
      <c r="E25" s="576"/>
      <c r="F25" s="577"/>
      <c r="G25" s="575"/>
      <c r="H25" s="576"/>
      <c r="I25" s="576"/>
      <c r="J25" s="576"/>
      <c r="K25" s="577"/>
      <c r="L25" s="575"/>
      <c r="M25" s="576"/>
      <c r="N25" s="576"/>
      <c r="O25" s="576"/>
      <c r="P25" s="577"/>
      <c r="Q25" s="575"/>
      <c r="R25" s="576"/>
      <c r="S25" s="576"/>
      <c r="T25" s="576"/>
      <c r="U25" s="576"/>
      <c r="V25" s="576"/>
      <c r="W25" s="365"/>
      <c r="X25" s="365"/>
      <c r="Y25" s="366"/>
      <c r="Z25" s="603"/>
      <c r="AA25" s="386"/>
    </row>
    <row r="26" spans="1:29" ht="10.199999999999999" customHeight="1">
      <c r="A26" s="474">
        <v>46</v>
      </c>
      <c r="B26" s="572" t="str">
        <f>IF('Formular 4a_2'!B29&lt;1,"",'Formular 4a_2'!B29)</f>
        <v/>
      </c>
      <c r="C26" s="573"/>
      <c r="D26" s="573"/>
      <c r="E26" s="573"/>
      <c r="F26" s="574"/>
      <c r="G26" s="572" t="str">
        <f>IF('Formular 4a_2'!G29&lt;1,"",'Formular 4a_2'!G29)</f>
        <v/>
      </c>
      <c r="H26" s="573"/>
      <c r="I26" s="573"/>
      <c r="J26" s="573"/>
      <c r="K26" s="574"/>
      <c r="L26" s="631" t="str">
        <f>IF('Formular 4a_2'!O29&lt;1,"",'Formular 4a_2'!O29)</f>
        <v/>
      </c>
      <c r="M26" s="573"/>
      <c r="N26" s="573"/>
      <c r="O26" s="573"/>
      <c r="P26" s="574"/>
      <c r="Q26" s="572" t="str">
        <f>IF('Formular 4a_2'!S29&lt;1,"",'Formular 4a_2'!S29)</f>
        <v/>
      </c>
      <c r="R26" s="573"/>
      <c r="S26" s="573"/>
      <c r="T26" s="573"/>
      <c r="U26" s="573"/>
      <c r="V26" s="573"/>
      <c r="W26" s="363"/>
      <c r="X26" s="363"/>
      <c r="Y26" s="364"/>
      <c r="Z26" s="602" t="str">
        <f>IF('Formular 4a_2'!Z29&lt;1,"",'Formular 4a_2'!Z29)</f>
        <v/>
      </c>
      <c r="AA26" s="386"/>
      <c r="AB26" s="17"/>
      <c r="AC26" s="17"/>
    </row>
    <row r="27" spans="1:29" ht="10.199999999999999" customHeight="1">
      <c r="A27" s="519"/>
      <c r="B27" s="575"/>
      <c r="C27" s="576"/>
      <c r="D27" s="576"/>
      <c r="E27" s="576"/>
      <c r="F27" s="577"/>
      <c r="G27" s="575"/>
      <c r="H27" s="576"/>
      <c r="I27" s="576"/>
      <c r="J27" s="576"/>
      <c r="K27" s="577"/>
      <c r="L27" s="575"/>
      <c r="M27" s="576"/>
      <c r="N27" s="576"/>
      <c r="O27" s="576"/>
      <c r="P27" s="577"/>
      <c r="Q27" s="575"/>
      <c r="R27" s="576"/>
      <c r="S27" s="576"/>
      <c r="T27" s="576"/>
      <c r="U27" s="576"/>
      <c r="V27" s="576"/>
      <c r="W27" s="365"/>
      <c r="X27" s="365"/>
      <c r="Y27" s="366"/>
      <c r="Z27" s="603"/>
      <c r="AA27" s="386"/>
    </row>
    <row r="28" spans="1:29" ht="10.199999999999999" customHeight="1">
      <c r="A28" s="474">
        <v>47</v>
      </c>
      <c r="B28" s="572" t="str">
        <f>IF('Formular 4a_2'!B31&lt;1,"",'Formular 4a_2'!B31)</f>
        <v/>
      </c>
      <c r="C28" s="573"/>
      <c r="D28" s="573"/>
      <c r="E28" s="573"/>
      <c r="F28" s="574"/>
      <c r="G28" s="572" t="str">
        <f>IF('Formular 4a_2'!G31&lt;1,"",'Formular 4a_2'!G31)</f>
        <v/>
      </c>
      <c r="H28" s="573"/>
      <c r="I28" s="573"/>
      <c r="J28" s="573"/>
      <c r="K28" s="574"/>
      <c r="L28" s="631" t="str">
        <f>IF('Formular 4a_2'!O31&lt;1,"",'Formular 4a_2'!O31)</f>
        <v/>
      </c>
      <c r="M28" s="573"/>
      <c r="N28" s="573"/>
      <c r="O28" s="573"/>
      <c r="P28" s="574"/>
      <c r="Q28" s="572" t="str">
        <f>IF('Formular 4a_2'!S31&lt;1,"",'Formular 4a_2'!S31)</f>
        <v/>
      </c>
      <c r="R28" s="573"/>
      <c r="S28" s="573"/>
      <c r="T28" s="573"/>
      <c r="U28" s="573"/>
      <c r="V28" s="573"/>
      <c r="W28" s="363"/>
      <c r="X28" s="363"/>
      <c r="Y28" s="364"/>
      <c r="Z28" s="602" t="str">
        <f>IF('Formular 4a_2'!Z31&lt;1,"",'Formular 4a_2'!Z31)</f>
        <v/>
      </c>
      <c r="AA28" s="386"/>
    </row>
    <row r="29" spans="1:29" ht="10.199999999999999" customHeight="1">
      <c r="A29" s="519"/>
      <c r="B29" s="575"/>
      <c r="C29" s="576"/>
      <c r="D29" s="576"/>
      <c r="E29" s="576"/>
      <c r="F29" s="577"/>
      <c r="G29" s="575"/>
      <c r="H29" s="576"/>
      <c r="I29" s="576"/>
      <c r="J29" s="576"/>
      <c r="K29" s="577"/>
      <c r="L29" s="575"/>
      <c r="M29" s="576"/>
      <c r="N29" s="576"/>
      <c r="O29" s="576"/>
      <c r="P29" s="577"/>
      <c r="Q29" s="575"/>
      <c r="R29" s="576"/>
      <c r="S29" s="576"/>
      <c r="T29" s="576"/>
      <c r="U29" s="576"/>
      <c r="V29" s="576"/>
      <c r="W29" s="365"/>
      <c r="X29" s="365"/>
      <c r="Y29" s="366"/>
      <c r="Z29" s="603"/>
      <c r="AA29" s="386"/>
    </row>
    <row r="30" spans="1:29" ht="10.199999999999999" customHeight="1">
      <c r="A30" s="474">
        <v>48</v>
      </c>
      <c r="B30" s="572" t="str">
        <f>IF('Formular 4a_2'!B33&lt;1,"",'Formular 4a_2'!B33)</f>
        <v/>
      </c>
      <c r="C30" s="573"/>
      <c r="D30" s="573"/>
      <c r="E30" s="573"/>
      <c r="F30" s="574"/>
      <c r="G30" s="572" t="str">
        <f>IF('Formular 4a_2'!G33&lt;1,"",'Formular 4a_2'!G33)</f>
        <v/>
      </c>
      <c r="H30" s="573"/>
      <c r="I30" s="573"/>
      <c r="J30" s="573"/>
      <c r="K30" s="574"/>
      <c r="L30" s="631" t="str">
        <f>IF('Formular 4a_2'!O33&lt;1,"",'Formular 4a_2'!O33)</f>
        <v/>
      </c>
      <c r="M30" s="573"/>
      <c r="N30" s="573"/>
      <c r="O30" s="573"/>
      <c r="P30" s="574"/>
      <c r="Q30" s="572" t="str">
        <f>IF('Formular 4a_2'!S33&lt;1,"",'Formular 4a_2'!S33)</f>
        <v/>
      </c>
      <c r="R30" s="573"/>
      <c r="S30" s="573"/>
      <c r="T30" s="573"/>
      <c r="U30" s="573"/>
      <c r="V30" s="573"/>
      <c r="W30" s="363"/>
      <c r="X30" s="363"/>
      <c r="Y30" s="364"/>
      <c r="Z30" s="602" t="str">
        <f>IF('Formular 4a_2'!Z33&lt;1,"",'Formular 4a_2'!Z33)</f>
        <v/>
      </c>
      <c r="AA30" s="386"/>
    </row>
    <row r="31" spans="1:29" ht="10.199999999999999" customHeight="1">
      <c r="A31" s="519"/>
      <c r="B31" s="575"/>
      <c r="C31" s="576"/>
      <c r="D31" s="576"/>
      <c r="E31" s="576"/>
      <c r="F31" s="577"/>
      <c r="G31" s="575"/>
      <c r="H31" s="576"/>
      <c r="I31" s="576"/>
      <c r="J31" s="576"/>
      <c r="K31" s="577"/>
      <c r="L31" s="575"/>
      <c r="M31" s="576"/>
      <c r="N31" s="576"/>
      <c r="O31" s="576"/>
      <c r="P31" s="577"/>
      <c r="Q31" s="575"/>
      <c r="R31" s="576"/>
      <c r="S31" s="576"/>
      <c r="T31" s="576"/>
      <c r="U31" s="576"/>
      <c r="V31" s="576"/>
      <c r="W31" s="365"/>
      <c r="X31" s="365"/>
      <c r="Y31" s="366"/>
      <c r="Z31" s="603"/>
      <c r="AA31" s="386"/>
    </row>
    <row r="32" spans="1:29" ht="10.199999999999999" customHeight="1">
      <c r="A32" s="474">
        <v>49</v>
      </c>
      <c r="B32" s="572" t="str">
        <f>IF('Formular 4a_2'!B35&lt;1,"",'Formular 4a_2'!B35)</f>
        <v/>
      </c>
      <c r="C32" s="573"/>
      <c r="D32" s="573"/>
      <c r="E32" s="573"/>
      <c r="F32" s="574"/>
      <c r="G32" s="572" t="str">
        <f>IF('Formular 4a_2'!G35&lt;1,"",'Formular 4a_2'!G35)</f>
        <v/>
      </c>
      <c r="H32" s="573"/>
      <c r="I32" s="573"/>
      <c r="J32" s="573"/>
      <c r="K32" s="574"/>
      <c r="L32" s="631" t="str">
        <f>IF('Formular 4a_2'!O35&lt;1,"",'Formular 4a_2'!O35)</f>
        <v/>
      </c>
      <c r="M32" s="573"/>
      <c r="N32" s="573"/>
      <c r="O32" s="573"/>
      <c r="P32" s="574"/>
      <c r="Q32" s="572" t="str">
        <f>IF('Formular 4a_2'!S35&lt;1,"",'Formular 4a_2'!S35)</f>
        <v/>
      </c>
      <c r="R32" s="573"/>
      <c r="S32" s="573"/>
      <c r="T32" s="573"/>
      <c r="U32" s="573"/>
      <c r="V32" s="573"/>
      <c r="W32" s="363"/>
      <c r="X32" s="363"/>
      <c r="Y32" s="364"/>
      <c r="Z32" s="602" t="str">
        <f>IF('Formular 4a_2'!Z35&lt;1,"",'Formular 4a_2'!Z35)</f>
        <v/>
      </c>
      <c r="AA32" s="386"/>
    </row>
    <row r="33" spans="1:27" ht="10.199999999999999" customHeight="1">
      <c r="A33" s="519"/>
      <c r="B33" s="575"/>
      <c r="C33" s="576"/>
      <c r="D33" s="576"/>
      <c r="E33" s="576"/>
      <c r="F33" s="577"/>
      <c r="G33" s="575"/>
      <c r="H33" s="576"/>
      <c r="I33" s="576"/>
      <c r="J33" s="576"/>
      <c r="K33" s="577"/>
      <c r="L33" s="575"/>
      <c r="M33" s="576"/>
      <c r="N33" s="576"/>
      <c r="O33" s="576"/>
      <c r="P33" s="577"/>
      <c r="Q33" s="575"/>
      <c r="R33" s="576"/>
      <c r="S33" s="576"/>
      <c r="T33" s="576"/>
      <c r="U33" s="576"/>
      <c r="V33" s="576"/>
      <c r="W33" s="365"/>
      <c r="X33" s="365"/>
      <c r="Y33" s="366"/>
      <c r="Z33" s="603"/>
      <c r="AA33" s="386"/>
    </row>
    <row r="34" spans="1:27" ht="10.199999999999999" customHeight="1">
      <c r="A34" s="474">
        <v>50</v>
      </c>
      <c r="B34" s="572" t="str">
        <f>IF('Formular 4a_2'!B37&lt;1,"",'Formular 4a_2'!B37)</f>
        <v/>
      </c>
      <c r="C34" s="573"/>
      <c r="D34" s="573"/>
      <c r="E34" s="573"/>
      <c r="F34" s="574"/>
      <c r="G34" s="572" t="str">
        <f>IF('Formular 4a_2'!G37&lt;1,"",'Formular 4a_2'!G37)</f>
        <v/>
      </c>
      <c r="H34" s="573"/>
      <c r="I34" s="573"/>
      <c r="J34" s="573"/>
      <c r="K34" s="574"/>
      <c r="L34" s="631" t="str">
        <f>IF('Formular 4a_2'!O37&lt;1,"",'Formular 4a_2'!O37)</f>
        <v/>
      </c>
      <c r="M34" s="573"/>
      <c r="N34" s="573"/>
      <c r="O34" s="573"/>
      <c r="P34" s="574"/>
      <c r="Q34" s="572" t="str">
        <f>IF('Formular 4a_2'!S37&lt;1,"",'Formular 4a_2'!S37)</f>
        <v/>
      </c>
      <c r="R34" s="573"/>
      <c r="S34" s="573"/>
      <c r="T34" s="573"/>
      <c r="U34" s="573"/>
      <c r="V34" s="573"/>
      <c r="W34" s="363"/>
      <c r="X34" s="363"/>
      <c r="Y34" s="364"/>
      <c r="Z34" s="602" t="str">
        <f>IF('Formular 4a_2'!Z37&lt;1,"",'Formular 4a_2'!Z37)</f>
        <v/>
      </c>
      <c r="AA34" s="386"/>
    </row>
    <row r="35" spans="1:27" ht="10.199999999999999" customHeight="1">
      <c r="A35" s="519"/>
      <c r="B35" s="575"/>
      <c r="C35" s="576"/>
      <c r="D35" s="576"/>
      <c r="E35" s="576"/>
      <c r="F35" s="577"/>
      <c r="G35" s="575"/>
      <c r="H35" s="576"/>
      <c r="I35" s="576"/>
      <c r="J35" s="576"/>
      <c r="K35" s="577"/>
      <c r="L35" s="575"/>
      <c r="M35" s="576"/>
      <c r="N35" s="576"/>
      <c r="O35" s="576"/>
      <c r="P35" s="577"/>
      <c r="Q35" s="575"/>
      <c r="R35" s="576"/>
      <c r="S35" s="576"/>
      <c r="T35" s="576"/>
      <c r="U35" s="576"/>
      <c r="V35" s="576"/>
      <c r="W35" s="365"/>
      <c r="X35" s="365"/>
      <c r="Y35" s="366"/>
      <c r="Z35" s="603"/>
      <c r="AA35" s="386"/>
    </row>
    <row r="36" spans="1:27" ht="10.199999999999999" customHeight="1">
      <c r="A36" s="474">
        <v>51</v>
      </c>
      <c r="B36" s="572" t="str">
        <f>IF('Formular 4a_2'!B39&lt;1,"",'Formular 4a_2'!B39)</f>
        <v/>
      </c>
      <c r="C36" s="573"/>
      <c r="D36" s="573"/>
      <c r="E36" s="573"/>
      <c r="F36" s="574"/>
      <c r="G36" s="572" t="str">
        <f>IF('Formular 4a_2'!G39&lt;1,"",'Formular 4a_2'!G39)</f>
        <v/>
      </c>
      <c r="H36" s="573"/>
      <c r="I36" s="573"/>
      <c r="J36" s="573"/>
      <c r="K36" s="574"/>
      <c r="L36" s="631" t="str">
        <f>IF('Formular 4a_2'!O39&lt;1,"",'Formular 4a_2'!O39)</f>
        <v/>
      </c>
      <c r="M36" s="573"/>
      <c r="N36" s="573"/>
      <c r="O36" s="573"/>
      <c r="P36" s="574"/>
      <c r="Q36" s="572" t="str">
        <f>IF('Formular 4a_2'!S39&lt;1,"",'Formular 4a_2'!S39)</f>
        <v/>
      </c>
      <c r="R36" s="573"/>
      <c r="S36" s="573"/>
      <c r="T36" s="573"/>
      <c r="U36" s="573"/>
      <c r="V36" s="573"/>
      <c r="W36" s="363"/>
      <c r="X36" s="363"/>
      <c r="Y36" s="364"/>
      <c r="Z36" s="602" t="str">
        <f>IF('Formular 4a_2'!Z39&lt;1,"",'Formular 4a_2'!Z39)</f>
        <v/>
      </c>
      <c r="AA36" s="386"/>
    </row>
    <row r="37" spans="1:27" ht="10.199999999999999" customHeight="1">
      <c r="A37" s="519"/>
      <c r="B37" s="575"/>
      <c r="C37" s="576"/>
      <c r="D37" s="576"/>
      <c r="E37" s="576"/>
      <c r="F37" s="577"/>
      <c r="G37" s="575"/>
      <c r="H37" s="576"/>
      <c r="I37" s="576"/>
      <c r="J37" s="576"/>
      <c r="K37" s="577"/>
      <c r="L37" s="575"/>
      <c r="M37" s="576"/>
      <c r="N37" s="576"/>
      <c r="O37" s="576"/>
      <c r="P37" s="577"/>
      <c r="Q37" s="575"/>
      <c r="R37" s="576"/>
      <c r="S37" s="576"/>
      <c r="T37" s="576"/>
      <c r="U37" s="576"/>
      <c r="V37" s="576"/>
      <c r="W37" s="365"/>
      <c r="X37" s="365"/>
      <c r="Y37" s="366"/>
      <c r="Z37" s="603"/>
      <c r="AA37" s="386"/>
    </row>
    <row r="38" spans="1:27" ht="10.199999999999999" customHeight="1">
      <c r="A38" s="474">
        <v>52</v>
      </c>
      <c r="B38" s="572" t="str">
        <f>IF('Formular 4a_2'!B41&lt;1,"",'Formular 4a_2'!B41)</f>
        <v/>
      </c>
      <c r="C38" s="573"/>
      <c r="D38" s="573"/>
      <c r="E38" s="573"/>
      <c r="F38" s="574"/>
      <c r="G38" s="572" t="str">
        <f>IF('Formular 4a_2'!G41&lt;1,"",'Formular 4a_2'!G41)</f>
        <v/>
      </c>
      <c r="H38" s="573"/>
      <c r="I38" s="573"/>
      <c r="J38" s="573"/>
      <c r="K38" s="574"/>
      <c r="L38" s="631" t="str">
        <f>IF('Formular 4a_2'!O41&lt;1,"",'Formular 4a_2'!O41)</f>
        <v/>
      </c>
      <c r="M38" s="573"/>
      <c r="N38" s="573"/>
      <c r="O38" s="573"/>
      <c r="P38" s="574"/>
      <c r="Q38" s="572" t="str">
        <f>IF('Formular 4a_2'!S41&lt;1,"",'Formular 4a_2'!S41)</f>
        <v/>
      </c>
      <c r="R38" s="573"/>
      <c r="S38" s="573"/>
      <c r="T38" s="573"/>
      <c r="U38" s="573"/>
      <c r="V38" s="573"/>
      <c r="W38" s="363"/>
      <c r="X38" s="363"/>
      <c r="Y38" s="364"/>
      <c r="Z38" s="602" t="str">
        <f>IF('Formular 4a_2'!Z41&lt;1,"",'Formular 4a_2'!Z41)</f>
        <v/>
      </c>
      <c r="AA38" s="386"/>
    </row>
    <row r="39" spans="1:27" ht="10.199999999999999" customHeight="1">
      <c r="A39" s="519"/>
      <c r="B39" s="575"/>
      <c r="C39" s="576"/>
      <c r="D39" s="576"/>
      <c r="E39" s="576"/>
      <c r="F39" s="577"/>
      <c r="G39" s="575"/>
      <c r="H39" s="576"/>
      <c r="I39" s="576"/>
      <c r="J39" s="576"/>
      <c r="K39" s="577"/>
      <c r="L39" s="575"/>
      <c r="M39" s="576"/>
      <c r="N39" s="576"/>
      <c r="O39" s="576"/>
      <c r="P39" s="577"/>
      <c r="Q39" s="575"/>
      <c r="R39" s="576"/>
      <c r="S39" s="576"/>
      <c r="T39" s="576"/>
      <c r="U39" s="576"/>
      <c r="V39" s="576"/>
      <c r="W39" s="365"/>
      <c r="X39" s="365"/>
      <c r="Y39" s="366"/>
      <c r="Z39" s="603"/>
      <c r="AA39" s="386"/>
    </row>
    <row r="40" spans="1:27" ht="10.199999999999999" customHeight="1">
      <c r="A40" s="474">
        <v>53</v>
      </c>
      <c r="B40" s="572" t="str">
        <f>IF('Formular 4a_2'!B43&lt;1,"",'Formular 4a_2'!B43)</f>
        <v/>
      </c>
      <c r="C40" s="573"/>
      <c r="D40" s="573"/>
      <c r="E40" s="573"/>
      <c r="F40" s="574"/>
      <c r="G40" s="572" t="str">
        <f>IF('Formular 4a_2'!G43&lt;1,"",'Formular 4a_2'!G43)</f>
        <v/>
      </c>
      <c r="H40" s="573"/>
      <c r="I40" s="573"/>
      <c r="J40" s="573"/>
      <c r="K40" s="574"/>
      <c r="L40" s="631" t="str">
        <f>IF('Formular 4a_2'!O43&lt;1,"",'Formular 4a_2'!O43)</f>
        <v/>
      </c>
      <c r="M40" s="573"/>
      <c r="N40" s="573"/>
      <c r="O40" s="573"/>
      <c r="P40" s="574"/>
      <c r="Q40" s="572" t="str">
        <f>IF('Formular 4a_2'!S43&lt;1,"",'Formular 4a_2'!S43)</f>
        <v/>
      </c>
      <c r="R40" s="573"/>
      <c r="S40" s="573"/>
      <c r="T40" s="573"/>
      <c r="U40" s="573"/>
      <c r="V40" s="573"/>
      <c r="W40" s="363"/>
      <c r="X40" s="363"/>
      <c r="Y40" s="364"/>
      <c r="Z40" s="602" t="str">
        <f>IF('Formular 4a_2'!Z43&lt;1,"",'Formular 4a_2'!Z43)</f>
        <v/>
      </c>
      <c r="AA40" s="386"/>
    </row>
    <row r="41" spans="1:27" ht="10.199999999999999" customHeight="1">
      <c r="A41" s="519"/>
      <c r="B41" s="575"/>
      <c r="C41" s="576"/>
      <c r="D41" s="576"/>
      <c r="E41" s="576"/>
      <c r="F41" s="577"/>
      <c r="G41" s="575"/>
      <c r="H41" s="576"/>
      <c r="I41" s="576"/>
      <c r="J41" s="576"/>
      <c r="K41" s="577"/>
      <c r="L41" s="575"/>
      <c r="M41" s="576"/>
      <c r="N41" s="576"/>
      <c r="O41" s="576"/>
      <c r="P41" s="577"/>
      <c r="Q41" s="575"/>
      <c r="R41" s="576"/>
      <c r="S41" s="576"/>
      <c r="T41" s="576"/>
      <c r="U41" s="576"/>
      <c r="V41" s="576"/>
      <c r="W41" s="365"/>
      <c r="X41" s="365"/>
      <c r="Y41" s="366"/>
      <c r="Z41" s="603"/>
      <c r="AA41" s="386"/>
    </row>
    <row r="42" spans="1:27" ht="10.199999999999999" customHeight="1">
      <c r="A42" s="474">
        <v>54</v>
      </c>
      <c r="B42" s="572" t="str">
        <f>IF('Formular 4a_2'!B45&lt;1,"",'Formular 4a_2'!B45)</f>
        <v/>
      </c>
      <c r="C42" s="573"/>
      <c r="D42" s="573"/>
      <c r="E42" s="573"/>
      <c r="F42" s="574"/>
      <c r="G42" s="572" t="str">
        <f>IF('Formular 4a_2'!G45&lt;1,"",'Formular 4a_2'!G45)</f>
        <v/>
      </c>
      <c r="H42" s="573"/>
      <c r="I42" s="573"/>
      <c r="J42" s="573"/>
      <c r="K42" s="574"/>
      <c r="L42" s="631" t="str">
        <f>IF('Formular 4a_2'!O45&lt;1,"",'Formular 4a_2'!O45)</f>
        <v/>
      </c>
      <c r="M42" s="573"/>
      <c r="N42" s="573"/>
      <c r="O42" s="573"/>
      <c r="P42" s="574"/>
      <c r="Q42" s="572" t="str">
        <f>IF('Formular 4a_2'!S45&lt;1,"",'Formular 4a_2'!S45)</f>
        <v/>
      </c>
      <c r="R42" s="573"/>
      <c r="S42" s="573"/>
      <c r="T42" s="573"/>
      <c r="U42" s="573"/>
      <c r="V42" s="573"/>
      <c r="W42" s="363"/>
      <c r="X42" s="363"/>
      <c r="Y42" s="364"/>
      <c r="Z42" s="602" t="str">
        <f>IF('Formular 4a_2'!Z45&lt;1,"",'Formular 4a_2'!Z45)</f>
        <v/>
      </c>
      <c r="AA42" s="386"/>
    </row>
    <row r="43" spans="1:27" ht="10.199999999999999" customHeight="1">
      <c r="A43" s="519"/>
      <c r="B43" s="575"/>
      <c r="C43" s="576"/>
      <c r="D43" s="576"/>
      <c r="E43" s="576"/>
      <c r="F43" s="577"/>
      <c r="G43" s="575"/>
      <c r="H43" s="576"/>
      <c r="I43" s="576"/>
      <c r="J43" s="576"/>
      <c r="K43" s="577"/>
      <c r="L43" s="575"/>
      <c r="M43" s="576"/>
      <c r="N43" s="576"/>
      <c r="O43" s="576"/>
      <c r="P43" s="577"/>
      <c r="Q43" s="575"/>
      <c r="R43" s="576"/>
      <c r="S43" s="576"/>
      <c r="T43" s="576"/>
      <c r="U43" s="576"/>
      <c r="V43" s="576"/>
      <c r="W43" s="365"/>
      <c r="X43" s="365"/>
      <c r="Y43" s="366"/>
      <c r="Z43" s="603"/>
      <c r="AA43" s="386"/>
    </row>
    <row r="44" spans="1:27" ht="10.199999999999999" customHeight="1">
      <c r="A44" s="474">
        <v>55</v>
      </c>
      <c r="B44" s="572" t="str">
        <f>IF('Formular 4a_2'!B47&lt;1,"",'Formular 4a_2'!B47)</f>
        <v/>
      </c>
      <c r="C44" s="573"/>
      <c r="D44" s="573"/>
      <c r="E44" s="573"/>
      <c r="F44" s="574"/>
      <c r="G44" s="572" t="str">
        <f>IF('Formular 4a_2'!G47&lt;1,"",'Formular 4a_2'!G47)</f>
        <v/>
      </c>
      <c r="H44" s="573"/>
      <c r="I44" s="573"/>
      <c r="J44" s="573"/>
      <c r="K44" s="574"/>
      <c r="L44" s="631" t="str">
        <f>IF('Formular 4a_2'!O47&lt;1,"",'Formular 4a_2'!O47)</f>
        <v/>
      </c>
      <c r="M44" s="573"/>
      <c r="N44" s="573"/>
      <c r="O44" s="573"/>
      <c r="P44" s="574"/>
      <c r="Q44" s="572" t="str">
        <f>IF('Formular 4a_2'!S47&lt;1,"",'Formular 4a_2'!S47)</f>
        <v/>
      </c>
      <c r="R44" s="573"/>
      <c r="S44" s="573"/>
      <c r="T44" s="573"/>
      <c r="U44" s="573"/>
      <c r="V44" s="573"/>
      <c r="W44" s="363"/>
      <c r="X44" s="363"/>
      <c r="Y44" s="364"/>
      <c r="Z44" s="602" t="str">
        <f>IF('Formular 4a_2'!Z47&lt;1,"",'Formular 4a_2'!Z47)</f>
        <v/>
      </c>
      <c r="AA44" s="386"/>
    </row>
    <row r="45" spans="1:27" ht="10.199999999999999" customHeight="1">
      <c r="A45" s="519"/>
      <c r="B45" s="575"/>
      <c r="C45" s="576"/>
      <c r="D45" s="576"/>
      <c r="E45" s="576"/>
      <c r="F45" s="577"/>
      <c r="G45" s="575"/>
      <c r="H45" s="576"/>
      <c r="I45" s="576"/>
      <c r="J45" s="576"/>
      <c r="K45" s="577"/>
      <c r="L45" s="575"/>
      <c r="M45" s="576"/>
      <c r="N45" s="576"/>
      <c r="O45" s="576"/>
      <c r="P45" s="577"/>
      <c r="Q45" s="575"/>
      <c r="R45" s="576"/>
      <c r="S45" s="576"/>
      <c r="T45" s="576"/>
      <c r="U45" s="576"/>
      <c r="V45" s="576"/>
      <c r="W45" s="365"/>
      <c r="X45" s="365"/>
      <c r="Y45" s="366"/>
      <c r="Z45" s="603"/>
      <c r="AA45" s="386"/>
    </row>
    <row r="46" spans="1:27" ht="10.199999999999999" customHeight="1">
      <c r="A46" s="474">
        <v>56</v>
      </c>
      <c r="B46" s="572" t="str">
        <f>IF('Formular 4a_2'!B49&lt;1,"",'Formular 4a_2'!B49)</f>
        <v/>
      </c>
      <c r="C46" s="573"/>
      <c r="D46" s="573"/>
      <c r="E46" s="573"/>
      <c r="F46" s="574"/>
      <c r="G46" s="572" t="str">
        <f>IF('Formular 4a_2'!G49&lt;1,"",'Formular 4a_2'!G49)</f>
        <v/>
      </c>
      <c r="H46" s="573"/>
      <c r="I46" s="573"/>
      <c r="J46" s="573"/>
      <c r="K46" s="574"/>
      <c r="L46" s="631" t="str">
        <f>IF('Formular 4a_2'!O49&lt;1,"",'Formular 4a_2'!O49)</f>
        <v/>
      </c>
      <c r="M46" s="573"/>
      <c r="N46" s="573"/>
      <c r="O46" s="573"/>
      <c r="P46" s="574"/>
      <c r="Q46" s="572" t="str">
        <f>IF('Formular 4a_2'!S49&lt;1,"",'Formular 4a_2'!S49)</f>
        <v/>
      </c>
      <c r="R46" s="573"/>
      <c r="S46" s="573"/>
      <c r="T46" s="573"/>
      <c r="U46" s="573"/>
      <c r="V46" s="573"/>
      <c r="W46" s="363"/>
      <c r="X46" s="363"/>
      <c r="Y46" s="364"/>
      <c r="Z46" s="602" t="str">
        <f>IF('Formular 4a_2'!Z49&lt;1,"",'Formular 4a_2'!Z49)</f>
        <v/>
      </c>
      <c r="AA46" s="386"/>
    </row>
    <row r="47" spans="1:27" ht="10.199999999999999" customHeight="1">
      <c r="A47" s="519"/>
      <c r="B47" s="575"/>
      <c r="C47" s="576"/>
      <c r="D47" s="576"/>
      <c r="E47" s="576"/>
      <c r="F47" s="577"/>
      <c r="G47" s="575"/>
      <c r="H47" s="576"/>
      <c r="I47" s="576"/>
      <c r="J47" s="576"/>
      <c r="K47" s="577"/>
      <c r="L47" s="575"/>
      <c r="M47" s="576"/>
      <c r="N47" s="576"/>
      <c r="O47" s="576"/>
      <c r="P47" s="577"/>
      <c r="Q47" s="575"/>
      <c r="R47" s="576"/>
      <c r="S47" s="576"/>
      <c r="T47" s="576"/>
      <c r="U47" s="576"/>
      <c r="V47" s="576"/>
      <c r="W47" s="365"/>
      <c r="X47" s="365"/>
      <c r="Y47" s="366"/>
      <c r="Z47" s="603"/>
      <c r="AA47" s="386"/>
    </row>
    <row r="48" spans="1:27" ht="10.199999999999999" customHeight="1">
      <c r="A48" s="474">
        <v>57</v>
      </c>
      <c r="B48" s="572" t="str">
        <f>IF('Formular 4a_2'!B51&lt;1,"",'Formular 4a_2'!B51)</f>
        <v/>
      </c>
      <c r="C48" s="573"/>
      <c r="D48" s="573"/>
      <c r="E48" s="573"/>
      <c r="F48" s="574"/>
      <c r="G48" s="572" t="str">
        <f>IF('Formular 4a_2'!G51&lt;1,"",'Formular 4a_2'!G51)</f>
        <v/>
      </c>
      <c r="H48" s="573"/>
      <c r="I48" s="573"/>
      <c r="J48" s="573"/>
      <c r="K48" s="574"/>
      <c r="L48" s="631" t="str">
        <f>IF('Formular 4a_2'!O51&lt;1,"",'Formular 4a_2'!O51)</f>
        <v/>
      </c>
      <c r="M48" s="573"/>
      <c r="N48" s="573"/>
      <c r="O48" s="573"/>
      <c r="P48" s="574"/>
      <c r="Q48" s="572" t="str">
        <f>IF('Formular 4a_2'!S51&lt;1,"",'Formular 4a_2'!S51)</f>
        <v/>
      </c>
      <c r="R48" s="573"/>
      <c r="S48" s="573"/>
      <c r="T48" s="573"/>
      <c r="U48" s="573"/>
      <c r="V48" s="573"/>
      <c r="W48" s="363"/>
      <c r="X48" s="363"/>
      <c r="Y48" s="364"/>
      <c r="Z48" s="602" t="str">
        <f>IF('Formular 4a_2'!Z51&lt;1,"",'Formular 4a_2'!Z51)</f>
        <v/>
      </c>
      <c r="AA48" s="386"/>
    </row>
    <row r="49" spans="1:27" ht="10.199999999999999" customHeight="1">
      <c r="A49" s="519"/>
      <c r="B49" s="575"/>
      <c r="C49" s="576"/>
      <c r="D49" s="576"/>
      <c r="E49" s="576"/>
      <c r="F49" s="577"/>
      <c r="G49" s="575"/>
      <c r="H49" s="576"/>
      <c r="I49" s="576"/>
      <c r="J49" s="576"/>
      <c r="K49" s="577"/>
      <c r="L49" s="575"/>
      <c r="M49" s="576"/>
      <c r="N49" s="576"/>
      <c r="O49" s="576"/>
      <c r="P49" s="577"/>
      <c r="Q49" s="575"/>
      <c r="R49" s="576"/>
      <c r="S49" s="576"/>
      <c r="T49" s="576"/>
      <c r="U49" s="576"/>
      <c r="V49" s="576"/>
      <c r="W49" s="365"/>
      <c r="X49" s="365"/>
      <c r="Y49" s="366"/>
      <c r="Z49" s="603"/>
      <c r="AA49" s="386"/>
    </row>
    <row r="50" spans="1:27" ht="10.199999999999999" customHeight="1">
      <c r="A50" s="474">
        <v>58</v>
      </c>
      <c r="B50" s="572" t="str">
        <f>IF('Formular 4a_2'!B53&lt;1,"",'Formular 4a_2'!B53)</f>
        <v/>
      </c>
      <c r="C50" s="573"/>
      <c r="D50" s="573"/>
      <c r="E50" s="573"/>
      <c r="F50" s="574"/>
      <c r="G50" s="572" t="str">
        <f>IF('Formular 4a_2'!G53&lt;1,"",'Formular 4a_2'!G53)</f>
        <v/>
      </c>
      <c r="H50" s="573"/>
      <c r="I50" s="573"/>
      <c r="J50" s="573"/>
      <c r="K50" s="574"/>
      <c r="L50" s="631" t="str">
        <f>IF('Formular 4a_2'!O53&lt;1,"",'Formular 4a_2'!O53)</f>
        <v/>
      </c>
      <c r="M50" s="573"/>
      <c r="N50" s="573"/>
      <c r="O50" s="573"/>
      <c r="P50" s="574"/>
      <c r="Q50" s="572" t="str">
        <f>IF('Formular 4a_2'!S53&lt;1,"",'Formular 4a_2'!S53)</f>
        <v/>
      </c>
      <c r="R50" s="573"/>
      <c r="S50" s="573"/>
      <c r="T50" s="573"/>
      <c r="U50" s="573"/>
      <c r="V50" s="573"/>
      <c r="W50" s="363"/>
      <c r="X50" s="363"/>
      <c r="Y50" s="364"/>
      <c r="Z50" s="602" t="str">
        <f>IF('Formular 4a_2'!Z53&lt;1,"",'Formular 4a_2'!Z53)</f>
        <v/>
      </c>
      <c r="AA50" s="386"/>
    </row>
    <row r="51" spans="1:27" ht="10.199999999999999" customHeight="1">
      <c r="A51" s="519"/>
      <c r="B51" s="575"/>
      <c r="C51" s="576"/>
      <c r="D51" s="576"/>
      <c r="E51" s="576"/>
      <c r="F51" s="577"/>
      <c r="G51" s="575"/>
      <c r="H51" s="576"/>
      <c r="I51" s="576"/>
      <c r="J51" s="576"/>
      <c r="K51" s="577"/>
      <c r="L51" s="575"/>
      <c r="M51" s="576"/>
      <c r="N51" s="576"/>
      <c r="O51" s="576"/>
      <c r="P51" s="577"/>
      <c r="Q51" s="575"/>
      <c r="R51" s="576"/>
      <c r="S51" s="576"/>
      <c r="T51" s="576"/>
      <c r="U51" s="576"/>
      <c r="V51" s="576"/>
      <c r="W51" s="365"/>
      <c r="X51" s="365"/>
      <c r="Y51" s="366"/>
      <c r="Z51" s="603"/>
      <c r="AA51" s="386"/>
    </row>
    <row r="52" spans="1:27" ht="10.199999999999999" customHeight="1">
      <c r="A52" s="474">
        <v>59</v>
      </c>
      <c r="B52" s="572" t="str">
        <f>IF('Formular 4a_2'!B55&lt;1,"",'Formular 4a_2'!B55)</f>
        <v/>
      </c>
      <c r="C52" s="573"/>
      <c r="D52" s="573"/>
      <c r="E52" s="573"/>
      <c r="F52" s="574"/>
      <c r="G52" s="572" t="str">
        <f>IF('Formular 4a_2'!G55&lt;1,"",'Formular 4a_2'!G55)</f>
        <v/>
      </c>
      <c r="H52" s="573"/>
      <c r="I52" s="573"/>
      <c r="J52" s="573"/>
      <c r="K52" s="574"/>
      <c r="L52" s="631" t="str">
        <f>IF('Formular 4a_2'!O55&lt;1,"",'Formular 4a_2'!O55)</f>
        <v/>
      </c>
      <c r="M52" s="573"/>
      <c r="N52" s="573"/>
      <c r="O52" s="573"/>
      <c r="P52" s="574"/>
      <c r="Q52" s="572" t="str">
        <f>IF('Formular 4a_2'!S55&lt;1,"",'Formular 4a_2'!S55)</f>
        <v/>
      </c>
      <c r="R52" s="573"/>
      <c r="S52" s="573"/>
      <c r="T52" s="573"/>
      <c r="U52" s="573"/>
      <c r="V52" s="573"/>
      <c r="W52" s="363"/>
      <c r="X52" s="363"/>
      <c r="Y52" s="364"/>
      <c r="Z52" s="602" t="str">
        <f>IF('Formular 4a_2'!Z55&lt;1,"",'Formular 4a_2'!Z55)</f>
        <v/>
      </c>
      <c r="AA52" s="386"/>
    </row>
    <row r="53" spans="1:27" ht="10.199999999999999" customHeight="1">
      <c r="A53" s="519"/>
      <c r="B53" s="575"/>
      <c r="C53" s="576"/>
      <c r="D53" s="576"/>
      <c r="E53" s="576"/>
      <c r="F53" s="577"/>
      <c r="G53" s="575"/>
      <c r="H53" s="576"/>
      <c r="I53" s="576"/>
      <c r="J53" s="576"/>
      <c r="K53" s="577"/>
      <c r="L53" s="575"/>
      <c r="M53" s="576"/>
      <c r="N53" s="576"/>
      <c r="O53" s="576"/>
      <c r="P53" s="577"/>
      <c r="Q53" s="575"/>
      <c r="R53" s="576"/>
      <c r="S53" s="576"/>
      <c r="T53" s="576"/>
      <c r="U53" s="576"/>
      <c r="V53" s="576"/>
      <c r="W53" s="365"/>
      <c r="X53" s="365"/>
      <c r="Y53" s="366"/>
      <c r="Z53" s="603"/>
      <c r="AA53" s="386"/>
    </row>
    <row r="54" spans="1:27" ht="10.199999999999999" customHeight="1">
      <c r="A54" s="474">
        <v>60</v>
      </c>
      <c r="B54" s="572" t="str">
        <f>IF('Formular 4a_2'!B57&lt;1,"",'Formular 4a_2'!B57)</f>
        <v/>
      </c>
      <c r="C54" s="573"/>
      <c r="D54" s="573"/>
      <c r="E54" s="573"/>
      <c r="F54" s="574"/>
      <c r="G54" s="572" t="str">
        <f>IF('Formular 4a_2'!G57&lt;1,"",'Formular 4a_2'!G57)</f>
        <v/>
      </c>
      <c r="H54" s="573"/>
      <c r="I54" s="573"/>
      <c r="J54" s="573"/>
      <c r="K54" s="574"/>
      <c r="L54" s="631" t="str">
        <f>IF('Formular 4a_2'!O57&lt;1,"",'Formular 4a_2'!O57)</f>
        <v/>
      </c>
      <c r="M54" s="573"/>
      <c r="N54" s="573"/>
      <c r="O54" s="573"/>
      <c r="P54" s="574"/>
      <c r="Q54" s="572" t="str">
        <f>IF('Formular 4a_2'!S57&lt;1,"",'Formular 4a_2'!S57)</f>
        <v/>
      </c>
      <c r="R54" s="573"/>
      <c r="S54" s="573"/>
      <c r="T54" s="573"/>
      <c r="U54" s="573"/>
      <c r="V54" s="573"/>
      <c r="W54" s="363"/>
      <c r="X54" s="363"/>
      <c r="Y54" s="364"/>
      <c r="Z54" s="602" t="str">
        <f>IF('Formular 4a_2'!Z57&lt;1,"",'Formular 4a_2'!Z57)</f>
        <v/>
      </c>
      <c r="AA54" s="386"/>
    </row>
    <row r="55" spans="1:27" ht="10.199999999999999" customHeight="1">
      <c r="A55" s="519"/>
      <c r="B55" s="575"/>
      <c r="C55" s="576"/>
      <c r="D55" s="576"/>
      <c r="E55" s="576"/>
      <c r="F55" s="577"/>
      <c r="G55" s="575"/>
      <c r="H55" s="576"/>
      <c r="I55" s="576"/>
      <c r="J55" s="576"/>
      <c r="K55" s="577"/>
      <c r="L55" s="575"/>
      <c r="M55" s="576"/>
      <c r="N55" s="576"/>
      <c r="O55" s="576"/>
      <c r="P55" s="577"/>
      <c r="Q55" s="575"/>
      <c r="R55" s="576"/>
      <c r="S55" s="576"/>
      <c r="T55" s="576"/>
      <c r="U55" s="576"/>
      <c r="V55" s="576"/>
      <c r="W55" s="365"/>
      <c r="X55" s="365"/>
      <c r="Y55" s="366"/>
      <c r="Z55" s="603"/>
      <c r="AA55" s="386"/>
    </row>
    <row r="56" spans="1:27" ht="10.199999999999999" customHeight="1">
      <c r="A56" s="474">
        <v>61</v>
      </c>
      <c r="B56" s="572" t="str">
        <f>IF('Formular 4a_2'!B59&lt;1,"",'Formular 4a_2'!B59)</f>
        <v/>
      </c>
      <c r="C56" s="573"/>
      <c r="D56" s="573"/>
      <c r="E56" s="573"/>
      <c r="F56" s="574"/>
      <c r="G56" s="572" t="str">
        <f>IF('Formular 4a_2'!G59&lt;1,"",'Formular 4a_2'!G59)</f>
        <v/>
      </c>
      <c r="H56" s="573"/>
      <c r="I56" s="573"/>
      <c r="J56" s="573"/>
      <c r="K56" s="574"/>
      <c r="L56" s="631" t="str">
        <f>IF('Formular 4a_2'!O59&lt;1,"",'Formular 4a_2'!O59)</f>
        <v/>
      </c>
      <c r="M56" s="573"/>
      <c r="N56" s="573"/>
      <c r="O56" s="573"/>
      <c r="P56" s="574"/>
      <c r="Q56" s="572" t="str">
        <f>IF('Formular 4a_2'!S59&lt;1,"",'Formular 4a_2'!S59)</f>
        <v/>
      </c>
      <c r="R56" s="573"/>
      <c r="S56" s="573"/>
      <c r="T56" s="573"/>
      <c r="U56" s="573"/>
      <c r="V56" s="573"/>
      <c r="W56" s="363"/>
      <c r="X56" s="363"/>
      <c r="Y56" s="364"/>
      <c r="Z56" s="602" t="str">
        <f>IF('Formular 4a_2'!Z59&lt;1,"",'Formular 4a_2'!Z59)</f>
        <v/>
      </c>
      <c r="AA56" s="386"/>
    </row>
    <row r="57" spans="1:27" ht="10.199999999999999" customHeight="1">
      <c r="A57" s="475"/>
      <c r="B57" s="575"/>
      <c r="C57" s="576"/>
      <c r="D57" s="576"/>
      <c r="E57" s="576"/>
      <c r="F57" s="577"/>
      <c r="G57" s="575"/>
      <c r="H57" s="576"/>
      <c r="I57" s="576"/>
      <c r="J57" s="576"/>
      <c r="K57" s="577"/>
      <c r="L57" s="575"/>
      <c r="M57" s="576"/>
      <c r="N57" s="576"/>
      <c r="O57" s="576"/>
      <c r="P57" s="577"/>
      <c r="Q57" s="575"/>
      <c r="R57" s="576"/>
      <c r="S57" s="576"/>
      <c r="T57" s="576"/>
      <c r="U57" s="576"/>
      <c r="V57" s="576"/>
      <c r="W57" s="365"/>
      <c r="X57" s="365"/>
      <c r="Y57" s="366"/>
      <c r="Z57" s="603"/>
      <c r="AA57" s="386"/>
    </row>
    <row r="58" spans="1:27" ht="10.199999999999999" customHeight="1">
      <c r="A58" s="474">
        <v>62</v>
      </c>
      <c r="B58" s="572" t="str">
        <f>IF('Formular 4a_2'!B61&lt;1,"",'Formular 4a_2'!B61)</f>
        <v/>
      </c>
      <c r="C58" s="573"/>
      <c r="D58" s="573"/>
      <c r="E58" s="573"/>
      <c r="F58" s="574"/>
      <c r="G58" s="572" t="str">
        <f>IF('Formular 4a_2'!G61&lt;1,"",'Formular 4a_2'!G61)</f>
        <v/>
      </c>
      <c r="H58" s="573"/>
      <c r="I58" s="573"/>
      <c r="J58" s="573"/>
      <c r="K58" s="574"/>
      <c r="L58" s="631" t="str">
        <f>IF('Formular 4a_2'!O61&lt;1,"",'Formular 4a_2'!O61)</f>
        <v/>
      </c>
      <c r="M58" s="573"/>
      <c r="N58" s="573"/>
      <c r="O58" s="573"/>
      <c r="P58" s="574"/>
      <c r="Q58" s="572" t="str">
        <f>IF('Formular 4a_2'!S61&lt;1,"",'Formular 4a_2'!S61)</f>
        <v/>
      </c>
      <c r="R58" s="573"/>
      <c r="S58" s="573"/>
      <c r="T58" s="573"/>
      <c r="U58" s="573"/>
      <c r="V58" s="573"/>
      <c r="W58" s="363"/>
      <c r="X58" s="363"/>
      <c r="Y58" s="364"/>
      <c r="Z58" s="602" t="str">
        <f>IF('Formular 4a_2'!Z61&lt;1,"",'Formular 4a_2'!Z61)</f>
        <v/>
      </c>
      <c r="AA58" s="386"/>
    </row>
    <row r="59" spans="1:27" ht="10.199999999999999" customHeight="1">
      <c r="A59" s="475"/>
      <c r="B59" s="575"/>
      <c r="C59" s="576"/>
      <c r="D59" s="576"/>
      <c r="E59" s="576"/>
      <c r="F59" s="577"/>
      <c r="G59" s="575"/>
      <c r="H59" s="576"/>
      <c r="I59" s="576"/>
      <c r="J59" s="576"/>
      <c r="K59" s="577"/>
      <c r="L59" s="575"/>
      <c r="M59" s="576"/>
      <c r="N59" s="576"/>
      <c r="O59" s="576"/>
      <c r="P59" s="577"/>
      <c r="Q59" s="575"/>
      <c r="R59" s="576"/>
      <c r="S59" s="576"/>
      <c r="T59" s="576"/>
      <c r="U59" s="576"/>
      <c r="V59" s="576"/>
      <c r="W59" s="365"/>
      <c r="X59" s="365"/>
      <c r="Y59" s="366"/>
      <c r="Z59" s="603"/>
      <c r="AA59" s="386"/>
    </row>
    <row r="60" spans="1:27" ht="10.199999999999999" customHeight="1">
      <c r="A60" s="474">
        <v>63</v>
      </c>
      <c r="B60" s="572" t="str">
        <f>IF('Formular 4a_2'!B63&lt;1,"",'Formular 4a_2'!B63)</f>
        <v/>
      </c>
      <c r="C60" s="573"/>
      <c r="D60" s="573"/>
      <c r="E60" s="573"/>
      <c r="F60" s="574"/>
      <c r="G60" s="572" t="str">
        <f>IF('Formular 4a_2'!G63&lt;1,"",'Formular 4a_2'!G63)</f>
        <v/>
      </c>
      <c r="H60" s="573"/>
      <c r="I60" s="573"/>
      <c r="J60" s="573"/>
      <c r="K60" s="574"/>
      <c r="L60" s="631" t="str">
        <f>IF('Formular 4a_2'!O63&lt;1,"",'Formular 4a_2'!O63)</f>
        <v/>
      </c>
      <c r="M60" s="573"/>
      <c r="N60" s="573"/>
      <c r="O60" s="573"/>
      <c r="P60" s="574"/>
      <c r="Q60" s="572" t="str">
        <f>IF('Formular 4a_2'!S63&lt;1,"",'Formular 4a_2'!S63)</f>
        <v/>
      </c>
      <c r="R60" s="573"/>
      <c r="S60" s="573"/>
      <c r="T60" s="573"/>
      <c r="U60" s="573"/>
      <c r="V60" s="573"/>
      <c r="W60" s="363"/>
      <c r="X60" s="363"/>
      <c r="Y60" s="364"/>
      <c r="Z60" s="602" t="str">
        <f>IF('Formular 4a_2'!Z63&lt;1,"",'Formular 4a_2'!Z63)</f>
        <v/>
      </c>
      <c r="AA60" s="386"/>
    </row>
    <row r="61" spans="1:27" ht="10.199999999999999" customHeight="1">
      <c r="A61" s="475"/>
      <c r="B61" s="575"/>
      <c r="C61" s="576"/>
      <c r="D61" s="576"/>
      <c r="E61" s="576"/>
      <c r="F61" s="577"/>
      <c r="G61" s="575"/>
      <c r="H61" s="576"/>
      <c r="I61" s="576"/>
      <c r="J61" s="576"/>
      <c r="K61" s="577"/>
      <c r="L61" s="575"/>
      <c r="M61" s="576"/>
      <c r="N61" s="576"/>
      <c r="O61" s="576"/>
      <c r="P61" s="577"/>
      <c r="Q61" s="575"/>
      <c r="R61" s="576"/>
      <c r="S61" s="576"/>
      <c r="T61" s="576"/>
      <c r="U61" s="576"/>
      <c r="V61" s="576"/>
      <c r="W61" s="365"/>
      <c r="X61" s="365"/>
      <c r="Y61" s="366"/>
      <c r="Z61" s="603"/>
      <c r="AA61" s="386"/>
    </row>
    <row r="62" spans="1:27" ht="10.199999999999999" customHeight="1">
      <c r="A62" s="474">
        <v>64</v>
      </c>
      <c r="B62" s="572" t="str">
        <f>IF('Formular 4a_2'!B65&lt;1,"",'Formular 4a_2'!B65)</f>
        <v/>
      </c>
      <c r="C62" s="573"/>
      <c r="D62" s="573"/>
      <c r="E62" s="573"/>
      <c r="F62" s="574"/>
      <c r="G62" s="572" t="str">
        <f>IF('Formular 4a_2'!G65&lt;1,"",'Formular 4a_2'!G65)</f>
        <v/>
      </c>
      <c r="H62" s="573"/>
      <c r="I62" s="573"/>
      <c r="J62" s="573"/>
      <c r="K62" s="574"/>
      <c r="L62" s="631" t="str">
        <f>IF('Formular 4a_2'!O65&lt;1,"",'Formular 4a_2'!O65)</f>
        <v/>
      </c>
      <c r="M62" s="573"/>
      <c r="N62" s="573"/>
      <c r="O62" s="573"/>
      <c r="P62" s="574"/>
      <c r="Q62" s="572" t="str">
        <f>IF('Formular 4a_2'!S65&lt;1,"",'Formular 4a_2'!S65)</f>
        <v/>
      </c>
      <c r="R62" s="573"/>
      <c r="S62" s="573"/>
      <c r="T62" s="573"/>
      <c r="U62" s="573"/>
      <c r="V62" s="573"/>
      <c r="W62" s="363"/>
      <c r="X62" s="363"/>
      <c r="Y62" s="364"/>
      <c r="Z62" s="602" t="str">
        <f>IF('Formular 4a_2'!Z65&lt;1,"",'Formular 4a_2'!Z65)</f>
        <v/>
      </c>
      <c r="AA62" s="386"/>
    </row>
    <row r="63" spans="1:27" ht="10.199999999999999" customHeight="1">
      <c r="A63" s="475"/>
      <c r="B63" s="575"/>
      <c r="C63" s="576"/>
      <c r="D63" s="576"/>
      <c r="E63" s="576"/>
      <c r="F63" s="577"/>
      <c r="G63" s="575"/>
      <c r="H63" s="576"/>
      <c r="I63" s="576"/>
      <c r="J63" s="576"/>
      <c r="K63" s="577"/>
      <c r="L63" s="575"/>
      <c r="M63" s="576"/>
      <c r="N63" s="576"/>
      <c r="O63" s="576"/>
      <c r="P63" s="577"/>
      <c r="Q63" s="575"/>
      <c r="R63" s="576"/>
      <c r="S63" s="576"/>
      <c r="T63" s="576"/>
      <c r="U63" s="576"/>
      <c r="V63" s="576"/>
      <c r="W63" s="365"/>
      <c r="X63" s="365"/>
      <c r="Y63" s="366"/>
      <c r="Z63" s="603"/>
      <c r="AA63" s="386"/>
    </row>
    <row r="64" spans="1:27" ht="10.199999999999999" customHeight="1">
      <c r="A64" s="474">
        <v>65</v>
      </c>
      <c r="B64" s="572" t="str">
        <f>IF('Formular 4a_2'!B67&lt;1,"",'Formular 4a_2'!B67)</f>
        <v/>
      </c>
      <c r="C64" s="573"/>
      <c r="D64" s="573"/>
      <c r="E64" s="573"/>
      <c r="F64" s="574"/>
      <c r="G64" s="572" t="str">
        <f>IF('Formular 4a_2'!G67&lt;1,"",'Formular 4a_2'!G67)</f>
        <v/>
      </c>
      <c r="H64" s="573"/>
      <c r="I64" s="573"/>
      <c r="J64" s="573"/>
      <c r="K64" s="574"/>
      <c r="L64" s="631" t="str">
        <f>IF('Formular 4a_2'!O67&lt;1,"",'Formular 4a_2'!O67)</f>
        <v/>
      </c>
      <c r="M64" s="573"/>
      <c r="N64" s="573"/>
      <c r="O64" s="573"/>
      <c r="P64" s="574"/>
      <c r="Q64" s="572" t="str">
        <f>IF('Formular 4a_2'!S67&lt;1,"",'Formular 4a_2'!S67)</f>
        <v/>
      </c>
      <c r="R64" s="573"/>
      <c r="S64" s="573"/>
      <c r="T64" s="573"/>
      <c r="U64" s="573"/>
      <c r="V64" s="573"/>
      <c r="W64" s="363"/>
      <c r="X64" s="363"/>
      <c r="Y64" s="364"/>
      <c r="Z64" s="602" t="str">
        <f>IF('Formular 4a_2'!Z67&lt;1,"",'Formular 4a_2'!Z67)</f>
        <v/>
      </c>
      <c r="AA64" s="386"/>
    </row>
    <row r="65" spans="1:27" ht="10.199999999999999" customHeight="1">
      <c r="A65" s="475"/>
      <c r="B65" s="575"/>
      <c r="C65" s="576"/>
      <c r="D65" s="576"/>
      <c r="E65" s="576"/>
      <c r="F65" s="577"/>
      <c r="G65" s="575"/>
      <c r="H65" s="576"/>
      <c r="I65" s="576"/>
      <c r="J65" s="576"/>
      <c r="K65" s="577"/>
      <c r="L65" s="575"/>
      <c r="M65" s="576"/>
      <c r="N65" s="576"/>
      <c r="O65" s="576"/>
      <c r="P65" s="577"/>
      <c r="Q65" s="575"/>
      <c r="R65" s="576"/>
      <c r="S65" s="576"/>
      <c r="T65" s="576"/>
      <c r="U65" s="576"/>
      <c r="V65" s="576"/>
      <c r="W65" s="365"/>
      <c r="X65" s="365"/>
      <c r="Y65" s="366"/>
      <c r="Z65" s="603"/>
      <c r="AA65" s="386"/>
    </row>
    <row r="66" spans="1:27" ht="10.199999999999999" customHeight="1">
      <c r="A66" s="474">
        <v>66</v>
      </c>
      <c r="B66" s="572" t="str">
        <f>IF('Formular 4a_2'!B69&lt;1,"",'Formular 4a_2'!B69)</f>
        <v/>
      </c>
      <c r="C66" s="573"/>
      <c r="D66" s="573"/>
      <c r="E66" s="573"/>
      <c r="F66" s="574"/>
      <c r="G66" s="572" t="str">
        <f>IF('Formular 4a_2'!G69&lt;1,"",'Formular 4a_2'!G69)</f>
        <v/>
      </c>
      <c r="H66" s="573"/>
      <c r="I66" s="573"/>
      <c r="J66" s="573"/>
      <c r="K66" s="574"/>
      <c r="L66" s="631" t="str">
        <f>IF('Formular 4a_2'!O69&lt;1,"",'Formular 4a_2'!O69)</f>
        <v/>
      </c>
      <c r="M66" s="573"/>
      <c r="N66" s="573"/>
      <c r="O66" s="573"/>
      <c r="P66" s="574"/>
      <c r="Q66" s="572" t="str">
        <f>IF('Formular 4a_2'!S69&lt;1,"",'Formular 4a_2'!S69)</f>
        <v/>
      </c>
      <c r="R66" s="573"/>
      <c r="S66" s="573"/>
      <c r="T66" s="573"/>
      <c r="U66" s="573"/>
      <c r="V66" s="573"/>
      <c r="W66" s="363"/>
      <c r="X66" s="363"/>
      <c r="Y66" s="364"/>
      <c r="Z66" s="602" t="str">
        <f>IF('Formular 4a_2'!Z69&lt;1,"",'Formular 4a_2'!Z69)</f>
        <v/>
      </c>
      <c r="AA66" s="386"/>
    </row>
    <row r="67" spans="1:27" ht="10.199999999999999" customHeight="1">
      <c r="A67" s="475"/>
      <c r="B67" s="575"/>
      <c r="C67" s="576"/>
      <c r="D67" s="576"/>
      <c r="E67" s="576"/>
      <c r="F67" s="577"/>
      <c r="G67" s="575"/>
      <c r="H67" s="576"/>
      <c r="I67" s="576"/>
      <c r="J67" s="576"/>
      <c r="K67" s="577"/>
      <c r="L67" s="575"/>
      <c r="M67" s="576"/>
      <c r="N67" s="576"/>
      <c r="O67" s="576"/>
      <c r="P67" s="577"/>
      <c r="Q67" s="575"/>
      <c r="R67" s="576"/>
      <c r="S67" s="576"/>
      <c r="T67" s="576"/>
      <c r="U67" s="576"/>
      <c r="V67" s="576"/>
      <c r="W67" s="365"/>
      <c r="X67" s="365"/>
      <c r="Y67" s="366"/>
      <c r="Z67" s="603"/>
      <c r="AA67" s="386"/>
    </row>
    <row r="68" spans="1:27" ht="10.199999999999999" customHeight="1">
      <c r="A68" s="474">
        <v>67</v>
      </c>
      <c r="B68" s="572" t="str">
        <f>IF('Formular 4a_2'!B71&lt;1,"",'Formular 4a_2'!B71)</f>
        <v/>
      </c>
      <c r="C68" s="573"/>
      <c r="D68" s="573"/>
      <c r="E68" s="573"/>
      <c r="F68" s="574"/>
      <c r="G68" s="572" t="str">
        <f>IF('Formular 4a_2'!G71&lt;1,"",'Formular 4a_2'!G71)</f>
        <v/>
      </c>
      <c r="H68" s="573"/>
      <c r="I68" s="573"/>
      <c r="J68" s="573"/>
      <c r="K68" s="574"/>
      <c r="L68" s="631" t="str">
        <f>IF('Formular 4a_2'!O71&lt;1,"",'Formular 4a_2'!O71)</f>
        <v/>
      </c>
      <c r="M68" s="573"/>
      <c r="N68" s="573"/>
      <c r="O68" s="573"/>
      <c r="P68" s="574"/>
      <c r="Q68" s="572" t="str">
        <f>IF('Formular 4a_2'!S71&lt;1,"",'Formular 4a_2'!S71)</f>
        <v/>
      </c>
      <c r="R68" s="573"/>
      <c r="S68" s="573"/>
      <c r="T68" s="573"/>
      <c r="U68" s="573"/>
      <c r="V68" s="573"/>
      <c r="W68" s="363"/>
      <c r="X68" s="363"/>
      <c r="Y68" s="364"/>
      <c r="Z68" s="602" t="str">
        <f>IF('Formular 4a_2'!Z71&lt;1,"",'Formular 4a_2'!Z71)</f>
        <v/>
      </c>
      <c r="AA68" s="386"/>
    </row>
    <row r="69" spans="1:27" ht="10.199999999999999" customHeight="1">
      <c r="A69" s="475"/>
      <c r="B69" s="575"/>
      <c r="C69" s="576"/>
      <c r="D69" s="576"/>
      <c r="E69" s="576"/>
      <c r="F69" s="577"/>
      <c r="G69" s="575"/>
      <c r="H69" s="576"/>
      <c r="I69" s="576"/>
      <c r="J69" s="576"/>
      <c r="K69" s="577"/>
      <c r="L69" s="575"/>
      <c r="M69" s="576"/>
      <c r="N69" s="576"/>
      <c r="O69" s="576"/>
      <c r="P69" s="577"/>
      <c r="Q69" s="575"/>
      <c r="R69" s="576"/>
      <c r="S69" s="576"/>
      <c r="T69" s="576"/>
      <c r="U69" s="576"/>
      <c r="V69" s="576"/>
      <c r="W69" s="365"/>
      <c r="X69" s="365"/>
      <c r="Y69" s="366"/>
      <c r="Z69" s="603"/>
      <c r="AA69" s="386"/>
    </row>
    <row r="70" spans="1:27" ht="10.199999999999999" customHeight="1">
      <c r="A70" s="474">
        <v>68</v>
      </c>
      <c r="B70" s="572" t="str">
        <f>IF('Formular 4a_2'!B73&lt;1,"",'Formular 4a_2'!B73)</f>
        <v/>
      </c>
      <c r="C70" s="573"/>
      <c r="D70" s="573"/>
      <c r="E70" s="573"/>
      <c r="F70" s="574"/>
      <c r="G70" s="572" t="str">
        <f>IF('Formular 4a_2'!G73&lt;1,"",'Formular 4a_2'!G73)</f>
        <v/>
      </c>
      <c r="H70" s="573"/>
      <c r="I70" s="573"/>
      <c r="J70" s="573"/>
      <c r="K70" s="574"/>
      <c r="L70" s="631" t="str">
        <f>IF('Formular 4a_2'!O73&lt;1,"",'Formular 4a_2'!O73)</f>
        <v/>
      </c>
      <c r="M70" s="573"/>
      <c r="N70" s="573"/>
      <c r="O70" s="573"/>
      <c r="P70" s="574"/>
      <c r="Q70" s="572" t="str">
        <f>IF('Formular 4a_2'!S73&lt;1,"",'Formular 4a_2'!S73)</f>
        <v/>
      </c>
      <c r="R70" s="573"/>
      <c r="S70" s="573"/>
      <c r="T70" s="573"/>
      <c r="U70" s="573"/>
      <c r="V70" s="573"/>
      <c r="W70" s="363"/>
      <c r="X70" s="363"/>
      <c r="Y70" s="364"/>
      <c r="Z70" s="602" t="str">
        <f>IF('Formular 4a_2'!Z73&lt;1,"",'Formular 4a_2'!Z73)</f>
        <v/>
      </c>
      <c r="AA70" s="386"/>
    </row>
    <row r="71" spans="1:27" ht="10.199999999999999" customHeight="1">
      <c r="A71" s="475"/>
      <c r="B71" s="575"/>
      <c r="C71" s="576"/>
      <c r="D71" s="576"/>
      <c r="E71" s="576"/>
      <c r="F71" s="577"/>
      <c r="G71" s="575"/>
      <c r="H71" s="576"/>
      <c r="I71" s="576"/>
      <c r="J71" s="576"/>
      <c r="K71" s="577"/>
      <c r="L71" s="575"/>
      <c r="M71" s="576"/>
      <c r="N71" s="576"/>
      <c r="O71" s="576"/>
      <c r="P71" s="577"/>
      <c r="Q71" s="575"/>
      <c r="R71" s="576"/>
      <c r="S71" s="576"/>
      <c r="T71" s="576"/>
      <c r="U71" s="576"/>
      <c r="V71" s="576"/>
      <c r="W71" s="365"/>
      <c r="X71" s="365"/>
      <c r="Y71" s="366"/>
      <c r="Z71" s="603"/>
      <c r="AA71" s="386"/>
    </row>
    <row r="72" spans="1:27" ht="10.199999999999999" customHeight="1">
      <c r="A72" s="474">
        <v>69</v>
      </c>
      <c r="B72" s="572" t="str">
        <f>IF('Formular 4a_2'!B75&lt;1,"",'Formular 4a_2'!B75)</f>
        <v/>
      </c>
      <c r="C72" s="573"/>
      <c r="D72" s="573"/>
      <c r="E72" s="573"/>
      <c r="F72" s="574"/>
      <c r="G72" s="572" t="str">
        <f>IF('Formular 4a_2'!G75&lt;1,"",'Formular 4a_2'!G75)</f>
        <v/>
      </c>
      <c r="H72" s="573"/>
      <c r="I72" s="573"/>
      <c r="J72" s="573"/>
      <c r="K72" s="574"/>
      <c r="L72" s="631" t="str">
        <f>IF('Formular 4a_2'!O75&lt;1,"",'Formular 4a_2'!O75)</f>
        <v/>
      </c>
      <c r="M72" s="573"/>
      <c r="N72" s="573"/>
      <c r="O72" s="573"/>
      <c r="P72" s="574"/>
      <c r="Q72" s="572" t="str">
        <f>IF('Formular 4a_2'!S75&lt;1,"",'Formular 4a_2'!S75)</f>
        <v/>
      </c>
      <c r="R72" s="573"/>
      <c r="S72" s="573"/>
      <c r="T72" s="573"/>
      <c r="U72" s="573"/>
      <c r="V72" s="573"/>
      <c r="W72" s="363"/>
      <c r="X72" s="363"/>
      <c r="Y72" s="364"/>
      <c r="Z72" s="602" t="str">
        <f>IF('Formular 4a_2'!Z75&lt;1,"",'Formular 4a_2'!Z75)</f>
        <v/>
      </c>
      <c r="AA72" s="386"/>
    </row>
    <row r="73" spans="1:27" ht="10.199999999999999" customHeight="1">
      <c r="A73" s="475"/>
      <c r="B73" s="575"/>
      <c r="C73" s="576"/>
      <c r="D73" s="576"/>
      <c r="E73" s="576"/>
      <c r="F73" s="577"/>
      <c r="G73" s="575"/>
      <c r="H73" s="576"/>
      <c r="I73" s="576"/>
      <c r="J73" s="576"/>
      <c r="K73" s="577"/>
      <c r="L73" s="575"/>
      <c r="M73" s="576"/>
      <c r="N73" s="576"/>
      <c r="O73" s="576"/>
      <c r="P73" s="577"/>
      <c r="Q73" s="575"/>
      <c r="R73" s="576"/>
      <c r="S73" s="576"/>
      <c r="T73" s="576"/>
      <c r="U73" s="576"/>
      <c r="V73" s="576"/>
      <c r="W73" s="365"/>
      <c r="X73" s="365"/>
      <c r="Y73" s="366"/>
      <c r="Z73" s="603"/>
      <c r="AA73" s="386"/>
    </row>
    <row r="74" spans="1:27" ht="10.199999999999999" customHeight="1">
      <c r="A74" s="474">
        <v>70</v>
      </c>
      <c r="B74" s="572" t="str">
        <f>IF('Formular 4a_2'!B77&lt;1,"",'Formular 4a_2'!B77)</f>
        <v/>
      </c>
      <c r="C74" s="573"/>
      <c r="D74" s="573"/>
      <c r="E74" s="573"/>
      <c r="F74" s="574"/>
      <c r="G74" s="572" t="str">
        <f>IF('Formular 4a_2'!G77&lt;1,"",'Formular 4a_2'!G77)</f>
        <v/>
      </c>
      <c r="H74" s="573"/>
      <c r="I74" s="573"/>
      <c r="J74" s="573"/>
      <c r="K74" s="574"/>
      <c r="L74" s="631" t="str">
        <f>IF('Formular 4a_2'!O77&lt;1,"",'Formular 4a_2'!O77)</f>
        <v/>
      </c>
      <c r="M74" s="573"/>
      <c r="N74" s="573"/>
      <c r="O74" s="573"/>
      <c r="P74" s="574"/>
      <c r="Q74" s="572" t="str">
        <f>IF('Formular 4a_2'!S77&lt;1,"",'Formular 4a_2'!S77)</f>
        <v/>
      </c>
      <c r="R74" s="573"/>
      <c r="S74" s="573"/>
      <c r="T74" s="573"/>
      <c r="U74" s="573"/>
      <c r="V74" s="573"/>
      <c r="W74" s="363"/>
      <c r="X74" s="363"/>
      <c r="Y74" s="364"/>
      <c r="Z74" s="602" t="str">
        <f>IF('Formular 4a_2'!Z77&lt;1,"",'Formular 4a_2'!Z77)</f>
        <v/>
      </c>
      <c r="AA74" s="386"/>
    </row>
    <row r="75" spans="1:27" ht="10.199999999999999" customHeight="1">
      <c r="A75" s="475"/>
      <c r="B75" s="575"/>
      <c r="C75" s="576"/>
      <c r="D75" s="576"/>
      <c r="E75" s="576"/>
      <c r="F75" s="577"/>
      <c r="G75" s="575"/>
      <c r="H75" s="576"/>
      <c r="I75" s="576"/>
      <c r="J75" s="576"/>
      <c r="K75" s="577"/>
      <c r="L75" s="575"/>
      <c r="M75" s="576"/>
      <c r="N75" s="576"/>
      <c r="O75" s="576"/>
      <c r="P75" s="577"/>
      <c r="Q75" s="575"/>
      <c r="R75" s="576"/>
      <c r="S75" s="576"/>
      <c r="T75" s="576"/>
      <c r="U75" s="576"/>
      <c r="V75" s="576"/>
      <c r="W75" s="365"/>
      <c r="X75" s="365"/>
      <c r="Y75" s="366"/>
      <c r="Z75" s="603"/>
      <c r="AA75" s="386"/>
    </row>
    <row r="76" spans="1:27" ht="10.199999999999999" customHeight="1">
      <c r="A76" s="474">
        <v>71</v>
      </c>
      <c r="B76" s="572" t="str">
        <f>IF('Formular 4a_2'!B79&lt;1,"",'Formular 4a_2'!B79)</f>
        <v/>
      </c>
      <c r="C76" s="573"/>
      <c r="D76" s="573"/>
      <c r="E76" s="573"/>
      <c r="F76" s="574"/>
      <c r="G76" s="572" t="str">
        <f>IF('Formular 4a_2'!G79&lt;1,"",'Formular 4a_2'!G79)</f>
        <v/>
      </c>
      <c r="H76" s="573"/>
      <c r="I76" s="573"/>
      <c r="J76" s="573"/>
      <c r="K76" s="574"/>
      <c r="L76" s="631" t="str">
        <f>IF('Formular 4a_2'!O79&lt;1,"",'Formular 4a_2'!O79)</f>
        <v/>
      </c>
      <c r="M76" s="573"/>
      <c r="N76" s="573"/>
      <c r="O76" s="573"/>
      <c r="P76" s="574"/>
      <c r="Q76" s="572" t="str">
        <f>IF('Formular 4a_2'!S79&lt;1,"",'Formular 4a_2'!S79)</f>
        <v/>
      </c>
      <c r="R76" s="573"/>
      <c r="S76" s="573"/>
      <c r="T76" s="573"/>
      <c r="U76" s="573"/>
      <c r="V76" s="573"/>
      <c r="W76" s="363"/>
      <c r="X76" s="363"/>
      <c r="Y76" s="364"/>
      <c r="Z76" s="602" t="str">
        <f>IF('Formular 4a_2'!Z79&lt;1,"",'Formular 4a_2'!Z79)</f>
        <v/>
      </c>
      <c r="AA76" s="386"/>
    </row>
    <row r="77" spans="1:27" ht="10.199999999999999" customHeight="1">
      <c r="A77" s="475"/>
      <c r="B77" s="575"/>
      <c r="C77" s="576"/>
      <c r="D77" s="576"/>
      <c r="E77" s="576"/>
      <c r="F77" s="577"/>
      <c r="G77" s="575"/>
      <c r="H77" s="576"/>
      <c r="I77" s="576"/>
      <c r="J77" s="576"/>
      <c r="K77" s="577"/>
      <c r="L77" s="575"/>
      <c r="M77" s="576"/>
      <c r="N77" s="576"/>
      <c r="O77" s="576"/>
      <c r="P77" s="577"/>
      <c r="Q77" s="575"/>
      <c r="R77" s="576"/>
      <c r="S77" s="576"/>
      <c r="T77" s="576"/>
      <c r="U77" s="576"/>
      <c r="V77" s="576"/>
      <c r="W77" s="365"/>
      <c r="X77" s="365"/>
      <c r="Y77" s="366"/>
      <c r="Z77" s="603"/>
      <c r="AA77" s="386"/>
    </row>
    <row r="78" spans="1:27" ht="10.199999999999999" customHeight="1">
      <c r="A78" s="474">
        <v>72</v>
      </c>
      <c r="B78" s="572" t="str">
        <f>IF('Formular 4a_2'!B81&lt;1,"",'Formular 4a_2'!B81)</f>
        <v/>
      </c>
      <c r="C78" s="573"/>
      <c r="D78" s="573"/>
      <c r="E78" s="573"/>
      <c r="F78" s="574"/>
      <c r="G78" s="572" t="str">
        <f>IF('Formular 4a_2'!G81&lt;1,"",'Formular 4a_2'!G81)</f>
        <v/>
      </c>
      <c r="H78" s="573"/>
      <c r="I78" s="573"/>
      <c r="J78" s="573"/>
      <c r="K78" s="574"/>
      <c r="L78" s="631" t="str">
        <f>IF('Formular 4a_2'!O81&lt;1,"",'Formular 4a_2'!O81)</f>
        <v/>
      </c>
      <c r="M78" s="573"/>
      <c r="N78" s="573"/>
      <c r="O78" s="573"/>
      <c r="P78" s="574"/>
      <c r="Q78" s="572" t="str">
        <f>IF('Formular 4a_2'!S81&lt;1,"",'Formular 4a_2'!S81)</f>
        <v/>
      </c>
      <c r="R78" s="573"/>
      <c r="S78" s="573"/>
      <c r="T78" s="573"/>
      <c r="U78" s="573"/>
      <c r="V78" s="573"/>
      <c r="W78" s="363"/>
      <c r="X78" s="363"/>
      <c r="Y78" s="364"/>
      <c r="Z78" s="602" t="str">
        <f>IF('Formular 4a_2'!Z81&lt;1,"",'Formular 4a_2'!Z81)</f>
        <v/>
      </c>
      <c r="AA78" s="386"/>
    </row>
    <row r="79" spans="1:27" ht="10.199999999999999" customHeight="1">
      <c r="A79" s="475"/>
      <c r="B79" s="575"/>
      <c r="C79" s="576"/>
      <c r="D79" s="576"/>
      <c r="E79" s="576"/>
      <c r="F79" s="577"/>
      <c r="G79" s="575"/>
      <c r="H79" s="576"/>
      <c r="I79" s="576"/>
      <c r="J79" s="576"/>
      <c r="K79" s="577"/>
      <c r="L79" s="575"/>
      <c r="M79" s="576"/>
      <c r="N79" s="576"/>
      <c r="O79" s="576"/>
      <c r="P79" s="577"/>
      <c r="Q79" s="575"/>
      <c r="R79" s="576"/>
      <c r="S79" s="576"/>
      <c r="T79" s="576"/>
      <c r="U79" s="576"/>
      <c r="V79" s="576"/>
      <c r="W79" s="365"/>
      <c r="X79" s="365"/>
      <c r="Y79" s="366"/>
      <c r="Z79" s="603"/>
      <c r="AA79" s="386"/>
    </row>
    <row r="80" spans="1:27" ht="10.199999999999999" customHeight="1">
      <c r="A80" s="474">
        <v>73</v>
      </c>
      <c r="B80" s="572" t="str">
        <f>IF('Formular 4a_2'!B83&lt;1,"",'Formular 4a_2'!B83)</f>
        <v/>
      </c>
      <c r="C80" s="573"/>
      <c r="D80" s="573"/>
      <c r="E80" s="573"/>
      <c r="F80" s="574"/>
      <c r="G80" s="572" t="str">
        <f>IF('Formular 4a_2'!G83&lt;1,"",'Formular 4a_2'!G83)</f>
        <v/>
      </c>
      <c r="H80" s="573"/>
      <c r="I80" s="573"/>
      <c r="J80" s="573"/>
      <c r="K80" s="574"/>
      <c r="L80" s="631" t="str">
        <f>IF('Formular 4a_2'!O83&lt;1,"",'Formular 4a_2'!O83)</f>
        <v/>
      </c>
      <c r="M80" s="573"/>
      <c r="N80" s="573"/>
      <c r="O80" s="573"/>
      <c r="P80" s="574"/>
      <c r="Q80" s="572" t="str">
        <f>IF('Formular 4a_2'!S83&lt;1,"",'Formular 4a_2'!S83)</f>
        <v/>
      </c>
      <c r="R80" s="573"/>
      <c r="S80" s="573"/>
      <c r="T80" s="573"/>
      <c r="U80" s="573"/>
      <c r="V80" s="573"/>
      <c r="W80" s="363"/>
      <c r="X80" s="363"/>
      <c r="Y80" s="364"/>
      <c r="Z80" s="602" t="str">
        <f>IF('Formular 4a_2'!Z83&lt;1,"",'Formular 4a_2'!Z83)</f>
        <v/>
      </c>
      <c r="AA80" s="386"/>
    </row>
    <row r="81" spans="1:27" ht="10.199999999999999" customHeight="1">
      <c r="A81" s="475"/>
      <c r="B81" s="575"/>
      <c r="C81" s="576"/>
      <c r="D81" s="576"/>
      <c r="E81" s="576"/>
      <c r="F81" s="577"/>
      <c r="G81" s="575"/>
      <c r="H81" s="576"/>
      <c r="I81" s="576"/>
      <c r="J81" s="576"/>
      <c r="K81" s="577"/>
      <c r="L81" s="575"/>
      <c r="M81" s="576"/>
      <c r="N81" s="576"/>
      <c r="O81" s="576"/>
      <c r="P81" s="577"/>
      <c r="Q81" s="575"/>
      <c r="R81" s="576"/>
      <c r="S81" s="576"/>
      <c r="T81" s="576"/>
      <c r="U81" s="576"/>
      <c r="V81" s="576"/>
      <c r="W81" s="365"/>
      <c r="X81" s="365"/>
      <c r="Y81" s="366"/>
      <c r="Z81" s="603"/>
      <c r="AA81" s="386"/>
    </row>
    <row r="82" spans="1:27" ht="10.199999999999999" customHeight="1">
      <c r="A82" s="474">
        <v>74</v>
      </c>
      <c r="B82" s="572" t="str">
        <f>IF('Formular 4a_2'!B85&lt;1,"",'Formular 4a_2'!B85)</f>
        <v/>
      </c>
      <c r="C82" s="573"/>
      <c r="D82" s="573"/>
      <c r="E82" s="573"/>
      <c r="F82" s="574"/>
      <c r="G82" s="572" t="str">
        <f>IF('Formular 4a_2'!G85&lt;1,"",'Formular 4a_2'!G85)</f>
        <v/>
      </c>
      <c r="H82" s="573"/>
      <c r="I82" s="573"/>
      <c r="J82" s="573"/>
      <c r="K82" s="574"/>
      <c r="L82" s="631" t="str">
        <f>IF('Formular 4a_2'!O85&lt;1,"",'Formular 4a_2'!O85)</f>
        <v/>
      </c>
      <c r="M82" s="573"/>
      <c r="N82" s="573"/>
      <c r="O82" s="573"/>
      <c r="P82" s="574"/>
      <c r="Q82" s="572" t="str">
        <f>IF('Formular 4a_2'!S85&lt;1,"",'Formular 4a_2'!S85)</f>
        <v/>
      </c>
      <c r="R82" s="573"/>
      <c r="S82" s="573"/>
      <c r="T82" s="573"/>
      <c r="U82" s="573"/>
      <c r="V82" s="573"/>
      <c r="W82" s="363"/>
      <c r="X82" s="363"/>
      <c r="Y82" s="364"/>
      <c r="Z82" s="602" t="str">
        <f>IF('Formular 4a_2'!Z85&lt;1,"",'Formular 4a_2'!Z85)</f>
        <v/>
      </c>
      <c r="AA82" s="386"/>
    </row>
    <row r="83" spans="1:27" ht="10.199999999999999" customHeight="1">
      <c r="A83" s="475"/>
      <c r="B83" s="575"/>
      <c r="C83" s="576"/>
      <c r="D83" s="576"/>
      <c r="E83" s="576"/>
      <c r="F83" s="577"/>
      <c r="G83" s="575"/>
      <c r="H83" s="576"/>
      <c r="I83" s="576"/>
      <c r="J83" s="576"/>
      <c r="K83" s="577"/>
      <c r="L83" s="575"/>
      <c r="M83" s="576"/>
      <c r="N83" s="576"/>
      <c r="O83" s="576"/>
      <c r="P83" s="577"/>
      <c r="Q83" s="575"/>
      <c r="R83" s="576"/>
      <c r="S83" s="576"/>
      <c r="T83" s="576"/>
      <c r="U83" s="576"/>
      <c r="V83" s="576"/>
      <c r="W83" s="365"/>
      <c r="X83" s="365"/>
      <c r="Y83" s="366"/>
      <c r="Z83" s="603"/>
      <c r="AA83" s="386"/>
    </row>
    <row r="84" spans="1:27" ht="10.199999999999999" customHeight="1">
      <c r="A84" s="474">
        <v>75</v>
      </c>
      <c r="B84" s="572" t="str">
        <f>IF('Formular 4a_2'!B87&lt;1,"",'Formular 4a_2'!B87)</f>
        <v/>
      </c>
      <c r="C84" s="573"/>
      <c r="D84" s="573"/>
      <c r="E84" s="573"/>
      <c r="F84" s="574"/>
      <c r="G84" s="572" t="str">
        <f>IF('Formular 4a_2'!G87&lt;1,"",'Formular 4a_2'!G87)</f>
        <v/>
      </c>
      <c r="H84" s="573"/>
      <c r="I84" s="573"/>
      <c r="J84" s="573"/>
      <c r="K84" s="574"/>
      <c r="L84" s="631" t="str">
        <f>IF('Formular 4a_2'!O87&lt;1,"",'Formular 4a_2'!O87)</f>
        <v/>
      </c>
      <c r="M84" s="573"/>
      <c r="N84" s="573"/>
      <c r="O84" s="573"/>
      <c r="P84" s="574"/>
      <c r="Q84" s="572" t="str">
        <f>IF('Formular 4a_2'!S87&lt;1,"",'Formular 4a_2'!S87)</f>
        <v/>
      </c>
      <c r="R84" s="573"/>
      <c r="S84" s="573"/>
      <c r="T84" s="573"/>
      <c r="U84" s="573"/>
      <c r="V84" s="573"/>
      <c r="W84" s="363"/>
      <c r="X84" s="363"/>
      <c r="Y84" s="364"/>
      <c r="Z84" s="602" t="str">
        <f>IF('Formular 4a_2'!Z87&lt;1,"",'Formular 4a_2'!Z87)</f>
        <v/>
      </c>
      <c r="AA84" s="386"/>
    </row>
    <row r="85" spans="1:27" ht="10.199999999999999" customHeight="1">
      <c r="A85" s="475"/>
      <c r="B85" s="575"/>
      <c r="C85" s="576"/>
      <c r="D85" s="576"/>
      <c r="E85" s="576"/>
      <c r="F85" s="577"/>
      <c r="G85" s="575"/>
      <c r="H85" s="576"/>
      <c r="I85" s="576"/>
      <c r="J85" s="576"/>
      <c r="K85" s="577"/>
      <c r="L85" s="575"/>
      <c r="M85" s="576"/>
      <c r="N85" s="576"/>
      <c r="O85" s="576"/>
      <c r="P85" s="577"/>
      <c r="Q85" s="575"/>
      <c r="R85" s="576"/>
      <c r="S85" s="576"/>
      <c r="T85" s="576"/>
      <c r="U85" s="576"/>
      <c r="V85" s="576"/>
      <c r="W85" s="365"/>
      <c r="X85" s="365"/>
      <c r="Y85" s="366"/>
      <c r="Z85" s="603"/>
      <c r="AA85" s="386"/>
    </row>
    <row r="86" spans="1:27" ht="10.199999999999999" customHeight="1">
      <c r="A86" s="474">
        <v>76</v>
      </c>
      <c r="B86" s="572" t="str">
        <f>IF('Formular 4a_2'!B89&lt;1,"",'Formular 4a_2'!B89)</f>
        <v/>
      </c>
      <c r="C86" s="573"/>
      <c r="D86" s="573"/>
      <c r="E86" s="573"/>
      <c r="F86" s="574"/>
      <c r="G86" s="572" t="str">
        <f>IF('Formular 4a_2'!G89&lt;1,"",'Formular 4a_2'!G89)</f>
        <v/>
      </c>
      <c r="H86" s="573"/>
      <c r="I86" s="573"/>
      <c r="J86" s="573"/>
      <c r="K86" s="574"/>
      <c r="L86" s="631" t="str">
        <f>IF('Formular 4a_2'!O89&lt;1,"",'Formular 4a_2'!O89)</f>
        <v/>
      </c>
      <c r="M86" s="573"/>
      <c r="N86" s="573"/>
      <c r="O86" s="573"/>
      <c r="P86" s="574"/>
      <c r="Q86" s="572" t="str">
        <f>IF('Formular 4a_2'!S89&lt;1,"",'Formular 4a_2'!S89)</f>
        <v/>
      </c>
      <c r="R86" s="573"/>
      <c r="S86" s="573"/>
      <c r="T86" s="573"/>
      <c r="U86" s="573"/>
      <c r="V86" s="573"/>
      <c r="W86" s="363"/>
      <c r="X86" s="363"/>
      <c r="Y86" s="364"/>
      <c r="Z86" s="602" t="str">
        <f>IF('Formular 4a_2'!Z89&lt;1,"",'Formular 4a_2'!Z89)</f>
        <v/>
      </c>
      <c r="AA86" s="386"/>
    </row>
    <row r="87" spans="1:27" ht="10.199999999999999" customHeight="1">
      <c r="A87" s="475"/>
      <c r="B87" s="575"/>
      <c r="C87" s="576"/>
      <c r="D87" s="576"/>
      <c r="E87" s="576"/>
      <c r="F87" s="577"/>
      <c r="G87" s="575"/>
      <c r="H87" s="576"/>
      <c r="I87" s="576"/>
      <c r="J87" s="576"/>
      <c r="K87" s="577"/>
      <c r="L87" s="575"/>
      <c r="M87" s="576"/>
      <c r="N87" s="576"/>
      <c r="O87" s="576"/>
      <c r="P87" s="577"/>
      <c r="Q87" s="575"/>
      <c r="R87" s="576"/>
      <c r="S87" s="576"/>
      <c r="T87" s="576"/>
      <c r="U87" s="576"/>
      <c r="V87" s="576"/>
      <c r="W87" s="365"/>
      <c r="X87" s="365"/>
      <c r="Y87" s="366"/>
      <c r="Z87" s="603"/>
      <c r="AA87" s="386"/>
    </row>
    <row r="88" spans="1:27" ht="10.199999999999999" customHeight="1">
      <c r="A88" s="474">
        <v>77</v>
      </c>
      <c r="B88" s="572" t="str">
        <f>IF('Formular 4a_2'!B91&lt;1,"",'Formular 4a_2'!B91)</f>
        <v/>
      </c>
      <c r="C88" s="573"/>
      <c r="D88" s="573"/>
      <c r="E88" s="573"/>
      <c r="F88" s="574"/>
      <c r="G88" s="572" t="str">
        <f>IF('Formular 4a_2'!G91&lt;1,"",'Formular 4a_2'!G91)</f>
        <v/>
      </c>
      <c r="H88" s="573"/>
      <c r="I88" s="573"/>
      <c r="J88" s="573"/>
      <c r="K88" s="574"/>
      <c r="L88" s="631" t="str">
        <f>IF('Formular 4a_2'!O91&lt;1,"",'Formular 4a_2'!O91)</f>
        <v/>
      </c>
      <c r="M88" s="573"/>
      <c r="N88" s="573"/>
      <c r="O88" s="573"/>
      <c r="P88" s="574"/>
      <c r="Q88" s="572" t="str">
        <f>IF('Formular 4a_2'!S91&lt;1,"",'Formular 4a_2'!S91)</f>
        <v/>
      </c>
      <c r="R88" s="573"/>
      <c r="S88" s="573"/>
      <c r="T88" s="573"/>
      <c r="U88" s="573"/>
      <c r="V88" s="573"/>
      <c r="W88" s="363"/>
      <c r="X88" s="363"/>
      <c r="Y88" s="364"/>
      <c r="Z88" s="602" t="str">
        <f>IF('Formular 4a_2'!Z91&lt;1,"",'Formular 4a_2'!Z91)</f>
        <v/>
      </c>
      <c r="AA88" s="386"/>
    </row>
    <row r="89" spans="1:27" ht="10.199999999999999" customHeight="1">
      <c r="A89" s="475"/>
      <c r="B89" s="575"/>
      <c r="C89" s="576"/>
      <c r="D89" s="576"/>
      <c r="E89" s="576"/>
      <c r="F89" s="577"/>
      <c r="G89" s="575"/>
      <c r="H89" s="576"/>
      <c r="I89" s="576"/>
      <c r="J89" s="576"/>
      <c r="K89" s="577"/>
      <c r="L89" s="575"/>
      <c r="M89" s="576"/>
      <c r="N89" s="576"/>
      <c r="O89" s="576"/>
      <c r="P89" s="577"/>
      <c r="Q89" s="575"/>
      <c r="R89" s="576"/>
      <c r="S89" s="576"/>
      <c r="T89" s="576"/>
      <c r="U89" s="576"/>
      <c r="V89" s="576"/>
      <c r="W89" s="365"/>
      <c r="X89" s="365"/>
      <c r="Y89" s="366"/>
      <c r="Z89" s="603"/>
      <c r="AA89" s="386"/>
    </row>
    <row r="90" spans="1:27" ht="10.199999999999999" customHeight="1">
      <c r="A90" s="474">
        <v>78</v>
      </c>
      <c r="B90" s="572" t="str">
        <f>IF('Formular 4a_2'!B93&lt;1,"",'Formular 4a_2'!B93)</f>
        <v/>
      </c>
      <c r="C90" s="573"/>
      <c r="D90" s="573"/>
      <c r="E90" s="573"/>
      <c r="F90" s="574"/>
      <c r="G90" s="572" t="str">
        <f>IF('Formular 4a_2'!G93&lt;1,"",'Formular 4a_2'!G93)</f>
        <v/>
      </c>
      <c r="H90" s="573"/>
      <c r="I90" s="573"/>
      <c r="J90" s="573"/>
      <c r="K90" s="574"/>
      <c r="L90" s="631" t="str">
        <f>IF('Formular 4a_2'!O93&lt;1,"",'Formular 4a_2'!O93)</f>
        <v/>
      </c>
      <c r="M90" s="573"/>
      <c r="N90" s="573"/>
      <c r="O90" s="573"/>
      <c r="P90" s="574"/>
      <c r="Q90" s="572" t="str">
        <f>IF('Formular 4a_2'!S93&lt;1,"",'Formular 4a_2'!S93)</f>
        <v/>
      </c>
      <c r="R90" s="573"/>
      <c r="S90" s="573"/>
      <c r="T90" s="573"/>
      <c r="U90" s="573"/>
      <c r="V90" s="573"/>
      <c r="W90" s="363"/>
      <c r="X90" s="363"/>
      <c r="Y90" s="364"/>
      <c r="Z90" s="602" t="str">
        <f>IF('Formular 4a_2'!Z93&lt;1,"",'Formular 4a_2'!Z93)</f>
        <v/>
      </c>
      <c r="AA90" s="386"/>
    </row>
    <row r="91" spans="1:27" ht="10.199999999999999" customHeight="1">
      <c r="A91" s="475"/>
      <c r="B91" s="575"/>
      <c r="C91" s="576"/>
      <c r="D91" s="576"/>
      <c r="E91" s="576"/>
      <c r="F91" s="577"/>
      <c r="G91" s="575"/>
      <c r="H91" s="576"/>
      <c r="I91" s="576"/>
      <c r="J91" s="576"/>
      <c r="K91" s="577"/>
      <c r="L91" s="575"/>
      <c r="M91" s="576"/>
      <c r="N91" s="576"/>
      <c r="O91" s="576"/>
      <c r="P91" s="577"/>
      <c r="Q91" s="575"/>
      <c r="R91" s="576"/>
      <c r="S91" s="576"/>
      <c r="T91" s="576"/>
      <c r="U91" s="576"/>
      <c r="V91" s="576"/>
      <c r="W91" s="365"/>
      <c r="X91" s="365"/>
      <c r="Y91" s="366"/>
      <c r="Z91" s="603"/>
      <c r="AA91" s="386"/>
    </row>
    <row r="92" spans="1:27" ht="10.199999999999999" customHeight="1">
      <c r="A92" s="474">
        <v>79</v>
      </c>
      <c r="B92" s="572" t="str">
        <f>IF('Formular 4a_2'!B95&lt;1,"",'Formular 4a_2'!B95)</f>
        <v/>
      </c>
      <c r="C92" s="573"/>
      <c r="D92" s="573"/>
      <c r="E92" s="573"/>
      <c r="F92" s="574"/>
      <c r="G92" s="572" t="str">
        <f>IF('Formular 4a_2'!G95&lt;1,"",'Formular 4a_2'!G95)</f>
        <v/>
      </c>
      <c r="H92" s="573"/>
      <c r="I92" s="573"/>
      <c r="J92" s="573"/>
      <c r="K92" s="574"/>
      <c r="L92" s="631" t="str">
        <f>IF('Formular 4a_2'!O95&lt;1,"",'Formular 4a_2'!O95)</f>
        <v/>
      </c>
      <c r="M92" s="573"/>
      <c r="N92" s="573"/>
      <c r="O92" s="573"/>
      <c r="P92" s="574"/>
      <c r="Q92" s="572" t="str">
        <f>IF('Formular 4a_2'!S95&lt;1,"",'Formular 4a_2'!S95)</f>
        <v/>
      </c>
      <c r="R92" s="573"/>
      <c r="S92" s="573"/>
      <c r="T92" s="573"/>
      <c r="U92" s="573"/>
      <c r="V92" s="573"/>
      <c r="W92" s="363"/>
      <c r="X92" s="363"/>
      <c r="Y92" s="364"/>
      <c r="Z92" s="602" t="str">
        <f>IF('Formular 4a_2'!Z95&lt;1,"",'Formular 4a_2'!Z95)</f>
        <v/>
      </c>
      <c r="AA92" s="386"/>
    </row>
    <row r="93" spans="1:27" ht="10.199999999999999" customHeight="1">
      <c r="A93" s="475"/>
      <c r="B93" s="575"/>
      <c r="C93" s="576"/>
      <c r="D93" s="576"/>
      <c r="E93" s="576"/>
      <c r="F93" s="577"/>
      <c r="G93" s="575"/>
      <c r="H93" s="576"/>
      <c r="I93" s="576"/>
      <c r="J93" s="576"/>
      <c r="K93" s="577"/>
      <c r="L93" s="575"/>
      <c r="M93" s="576"/>
      <c r="N93" s="576"/>
      <c r="O93" s="576"/>
      <c r="P93" s="577"/>
      <c r="Q93" s="575"/>
      <c r="R93" s="576"/>
      <c r="S93" s="576"/>
      <c r="T93" s="576"/>
      <c r="U93" s="576"/>
      <c r="V93" s="576"/>
      <c r="W93" s="365"/>
      <c r="X93" s="365"/>
      <c r="Y93" s="366"/>
      <c r="Z93" s="603"/>
      <c r="AA93" s="386"/>
    </row>
    <row r="94" spans="1:27" ht="10.199999999999999" customHeight="1">
      <c r="A94" s="474">
        <v>80</v>
      </c>
      <c r="B94" s="572" t="str">
        <f>IF('Formular 4a_2'!B97&lt;1,"",'Formular 4a_2'!B97)</f>
        <v/>
      </c>
      <c r="C94" s="573"/>
      <c r="D94" s="573"/>
      <c r="E94" s="573"/>
      <c r="F94" s="574"/>
      <c r="G94" s="572" t="str">
        <f>IF('Formular 4a_2'!G97&lt;1,"",'Formular 4a_2'!G97)</f>
        <v/>
      </c>
      <c r="H94" s="573"/>
      <c r="I94" s="573"/>
      <c r="J94" s="573"/>
      <c r="K94" s="574"/>
      <c r="L94" s="631" t="str">
        <f>IF('Formular 4a_2'!O97&lt;1,"",'Formular 4a_2'!O97)</f>
        <v/>
      </c>
      <c r="M94" s="573"/>
      <c r="N94" s="573"/>
      <c r="O94" s="573"/>
      <c r="P94" s="574"/>
      <c r="Q94" s="572" t="str">
        <f>IF('Formular 4a_2'!S97&lt;1,"",'Formular 4a_2'!S97)</f>
        <v/>
      </c>
      <c r="R94" s="573"/>
      <c r="S94" s="573"/>
      <c r="T94" s="573"/>
      <c r="U94" s="573"/>
      <c r="V94" s="573"/>
      <c r="W94" s="363"/>
      <c r="X94" s="363"/>
      <c r="Y94" s="364"/>
      <c r="Z94" s="602" t="str">
        <f>IF('Formular 4a_2'!Z97&lt;1,"",'Formular 4a_2'!Z97)</f>
        <v/>
      </c>
      <c r="AA94" s="386"/>
    </row>
    <row r="95" spans="1:27" ht="10.199999999999999" customHeight="1">
      <c r="A95" s="475"/>
      <c r="B95" s="575"/>
      <c r="C95" s="576"/>
      <c r="D95" s="576"/>
      <c r="E95" s="576"/>
      <c r="F95" s="577"/>
      <c r="G95" s="575"/>
      <c r="H95" s="576"/>
      <c r="I95" s="576"/>
      <c r="J95" s="576"/>
      <c r="K95" s="577"/>
      <c r="L95" s="575"/>
      <c r="M95" s="576"/>
      <c r="N95" s="576"/>
      <c r="O95" s="576"/>
      <c r="P95" s="577"/>
      <c r="Q95" s="575"/>
      <c r="R95" s="576"/>
      <c r="S95" s="576"/>
      <c r="T95" s="576"/>
      <c r="U95" s="576"/>
      <c r="V95" s="576"/>
      <c r="W95" s="365"/>
      <c r="X95" s="365"/>
      <c r="Y95" s="366"/>
      <c r="Z95" s="603"/>
      <c r="AA95" s="386"/>
    </row>
    <row r="96" spans="1:27" ht="10.199999999999999" customHeight="1">
      <c r="AA96" s="386"/>
    </row>
    <row r="97" spans="2:30" ht="10.199999999999999" customHeight="1">
      <c r="B97" s="640" t="s">
        <v>462</v>
      </c>
      <c r="C97" s="640"/>
      <c r="D97" s="640"/>
      <c r="E97" s="640"/>
      <c r="F97" s="640"/>
      <c r="G97" s="640"/>
      <c r="H97" s="640"/>
      <c r="I97" s="640"/>
      <c r="J97" s="640"/>
      <c r="K97" s="640"/>
      <c r="L97" s="640"/>
      <c r="N97" s="555">
        <f>SUMPRODUCT(1*(LEN(B16:B95)&gt;0))+'Formular 4b_1'!N99</f>
        <v>0</v>
      </c>
      <c r="O97" s="556"/>
      <c r="AA97" s="386"/>
    </row>
    <row r="98" spans="2:30" ht="10.199999999999999" customHeight="1">
      <c r="B98" s="640"/>
      <c r="C98" s="640"/>
      <c r="D98" s="640"/>
      <c r="E98" s="640"/>
      <c r="F98" s="640"/>
      <c r="G98" s="640"/>
      <c r="H98" s="640"/>
      <c r="I98" s="640"/>
      <c r="J98" s="640"/>
      <c r="K98" s="640"/>
      <c r="L98" s="640"/>
      <c r="N98" s="557"/>
      <c r="O98" s="558"/>
      <c r="AA98" s="386"/>
    </row>
    <row r="99" spans="2:30" ht="10.199999999999999" customHeight="1">
      <c r="AA99" s="386"/>
    </row>
    <row r="100" spans="2:30" ht="10.199999999999999" customHeight="1">
      <c r="B100" s="436" t="s">
        <v>463</v>
      </c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N100" s="555">
        <f>COUNTIF(Z16:Z94,"w")+('Formular 4b_1'!N102)</f>
        <v>0</v>
      </c>
      <c r="O100" s="556"/>
      <c r="Q100" s="559" t="str">
        <f>IF(N100&lt;1,"",N100/N97)</f>
        <v/>
      </c>
      <c r="R100" s="560"/>
      <c r="AA100" s="386"/>
    </row>
    <row r="101" spans="2:30" ht="10.199999999999999" customHeight="1"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N101" s="557"/>
      <c r="O101" s="558"/>
      <c r="Q101" s="561"/>
      <c r="R101" s="562"/>
      <c r="AA101" s="386"/>
    </row>
    <row r="102" spans="2:30" ht="10.199999999999999" customHeight="1">
      <c r="AA102" s="386"/>
      <c r="AB102" s="20"/>
    </row>
    <row r="103" spans="2:30" ht="10.199999999999999" customHeight="1">
      <c r="B103" s="436" t="s">
        <v>464</v>
      </c>
      <c r="C103" s="436"/>
      <c r="D103" s="436"/>
      <c r="E103" s="436"/>
      <c r="F103" s="436"/>
      <c r="G103" s="436"/>
      <c r="H103" s="436"/>
      <c r="I103" s="436"/>
      <c r="J103" s="436"/>
      <c r="K103" s="436"/>
      <c r="L103" s="436"/>
      <c r="N103" s="555">
        <f>COUNTIF(Z16:Z94,"m")+('Formular 4b_1'!N105)</f>
        <v>0</v>
      </c>
      <c r="O103" s="556"/>
      <c r="Q103" s="559" t="str">
        <f>IF(N103&lt;1,"",N103/N97)</f>
        <v/>
      </c>
      <c r="R103" s="560"/>
      <c r="AA103" s="386"/>
    </row>
    <row r="104" spans="2:30" ht="10.199999999999999" customHeight="1">
      <c r="B104" s="436"/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N104" s="557"/>
      <c r="O104" s="558"/>
      <c r="Q104" s="561"/>
      <c r="R104" s="562"/>
      <c r="AA104" s="386"/>
      <c r="AB104" s="240"/>
      <c r="AC104" s="240"/>
      <c r="AD104" s="19"/>
    </row>
    <row r="105" spans="2:30" ht="10.199999999999999" customHeight="1">
      <c r="AA105" s="386"/>
    </row>
    <row r="106" spans="2:30" ht="10.199999999999999" customHeight="1">
      <c r="B106" s="427" t="s">
        <v>36</v>
      </c>
      <c r="C106" s="436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640"/>
      <c r="S106" s="446" t="e">
        <f>IF(Dienststellendaten!G58&lt;1,"",Dienststellendaten!G58)</f>
        <v>#VALUE!</v>
      </c>
      <c r="T106" s="638"/>
      <c r="U106" s="638"/>
      <c r="V106" s="427" t="s">
        <v>37</v>
      </c>
      <c r="W106" s="436"/>
      <c r="X106" s="436"/>
      <c r="Y106" s="436"/>
      <c r="Z106" s="436"/>
      <c r="AA106" s="386"/>
    </row>
    <row r="107" spans="2:30" ht="10.199999999999999" customHeight="1">
      <c r="B107" s="436"/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640"/>
      <c r="S107" s="639"/>
      <c r="T107" s="639"/>
      <c r="U107" s="639"/>
      <c r="V107" s="436"/>
      <c r="W107" s="436"/>
      <c r="X107" s="436"/>
      <c r="Y107" s="436"/>
      <c r="Z107" s="436"/>
      <c r="AA107" s="386"/>
    </row>
    <row r="108" spans="2:30" ht="10.199999999999999" customHeight="1">
      <c r="B108" s="427" t="s">
        <v>38</v>
      </c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AA108" s="386"/>
      <c r="AD108" s="15"/>
    </row>
    <row r="109" spans="2:30" ht="10.199999999999999" customHeight="1"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AA109" s="386"/>
    </row>
    <row r="110" spans="2:30" ht="10.199999999999999" customHeight="1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AA110" s="386"/>
    </row>
    <row r="111" spans="2:30" ht="10.199999999999999" customHeight="1">
      <c r="AA111" s="386"/>
    </row>
    <row r="112" spans="2:30" ht="10.199999999999999" customHeight="1">
      <c r="B112" s="240"/>
      <c r="C112" s="240"/>
      <c r="D112" s="240"/>
      <c r="E112" s="240"/>
      <c r="F112" s="240"/>
      <c r="G112" s="240"/>
      <c r="J112" s="240"/>
      <c r="K112" s="240"/>
      <c r="L112" s="240"/>
      <c r="M112" s="240"/>
      <c r="N112" s="240"/>
      <c r="O112" s="240"/>
      <c r="R112" s="240"/>
      <c r="S112" s="240"/>
      <c r="T112" s="240"/>
      <c r="U112" s="240"/>
      <c r="V112" s="240"/>
      <c r="W112" s="240"/>
      <c r="AA112" s="386"/>
    </row>
    <row r="113" spans="2:27" ht="10.199999999999999" customHeight="1">
      <c r="B113" s="398"/>
      <c r="C113" s="398"/>
      <c r="D113" s="398"/>
      <c r="E113" s="398"/>
      <c r="F113" s="398"/>
      <c r="G113" s="398"/>
      <c r="J113" s="398"/>
      <c r="K113" s="398"/>
      <c r="L113" s="398"/>
      <c r="M113" s="398"/>
      <c r="N113" s="398"/>
      <c r="O113" s="398"/>
      <c r="R113" s="398"/>
      <c r="S113" s="398"/>
      <c r="T113" s="398"/>
      <c r="U113" s="398"/>
      <c r="V113" s="398"/>
      <c r="W113" s="398"/>
      <c r="AA113" s="386"/>
    </row>
    <row r="114" spans="2:27" ht="10.199999999999999" customHeight="1">
      <c r="AA114" s="386"/>
    </row>
    <row r="115" spans="2:27" ht="12.6" customHeight="1">
      <c r="B115" s="291" t="s">
        <v>0</v>
      </c>
      <c r="C115" s="291"/>
      <c r="D115" s="291"/>
      <c r="E115" s="291"/>
      <c r="F115" s="291"/>
      <c r="G115" s="291"/>
      <c r="H115" s="63"/>
      <c r="I115" s="63"/>
      <c r="J115" s="291" t="s">
        <v>370</v>
      </c>
      <c r="K115" s="291"/>
      <c r="L115" s="291"/>
      <c r="M115" s="291"/>
      <c r="N115" s="291"/>
      <c r="O115" s="291"/>
      <c r="P115" s="63"/>
      <c r="Q115" s="63"/>
      <c r="R115" s="291" t="s">
        <v>370</v>
      </c>
      <c r="S115" s="291"/>
      <c r="T115" s="291"/>
      <c r="U115" s="291"/>
      <c r="V115" s="291"/>
      <c r="W115" s="291"/>
      <c r="AA115" s="386"/>
    </row>
    <row r="116" spans="2:27" ht="10.199999999999999" customHeight="1" thickBot="1">
      <c r="AA116" s="386"/>
    </row>
    <row r="117" spans="2:27" ht="10.199999999999999" customHeight="1">
      <c r="B117" s="599" t="s">
        <v>1</v>
      </c>
      <c r="C117" s="600"/>
      <c r="D117" s="600"/>
      <c r="E117" s="600"/>
      <c r="F117" s="600"/>
      <c r="G117" s="600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386"/>
    </row>
    <row r="118" spans="2:27" ht="10.199999999999999" customHeight="1">
      <c r="B118" s="581"/>
      <c r="C118" s="318"/>
      <c r="D118" s="318"/>
      <c r="E118" s="318"/>
      <c r="F118" s="318"/>
      <c r="G118" s="318"/>
      <c r="H118" s="22"/>
      <c r="I118" s="22"/>
      <c r="Z118" s="4"/>
      <c r="AA118" s="386"/>
    </row>
    <row r="119" spans="2:27" ht="10.199999999999999" customHeight="1">
      <c r="B119" s="581" t="s">
        <v>32</v>
      </c>
      <c r="C119" s="318"/>
      <c r="D119" s="318"/>
      <c r="F119" s="634" t="str">
        <f>IF(Dienststellendaten!G56&lt;1,"",Dienststellendaten!G56)</f>
        <v/>
      </c>
      <c r="G119" s="634"/>
      <c r="H119" s="635"/>
      <c r="I119" s="318" t="s">
        <v>34</v>
      </c>
      <c r="J119" s="318"/>
      <c r="K119" s="318"/>
      <c r="L119" s="318"/>
      <c r="M119" s="318"/>
      <c r="N119" s="318"/>
      <c r="O119" s="318"/>
      <c r="R119" s="318" t="s">
        <v>2</v>
      </c>
      <c r="S119" s="318"/>
      <c r="T119" s="318"/>
      <c r="U119" s="596" t="str">
        <f>IF('Formular 4b_1'!U120&lt;1,"",'Formular 4b_1'!U120)</f>
        <v/>
      </c>
      <c r="V119" s="596"/>
      <c r="W119" s="629"/>
      <c r="Z119" s="4"/>
      <c r="AA119" s="386"/>
    </row>
    <row r="120" spans="2:27" ht="10.199999999999999" customHeight="1">
      <c r="B120" s="581"/>
      <c r="C120" s="318"/>
      <c r="D120" s="318"/>
      <c r="F120" s="636"/>
      <c r="G120" s="636"/>
      <c r="H120" s="637"/>
      <c r="I120" s="318"/>
      <c r="J120" s="318"/>
      <c r="K120" s="318"/>
      <c r="L120" s="318"/>
      <c r="M120" s="318"/>
      <c r="N120" s="318"/>
      <c r="O120" s="318"/>
      <c r="R120" s="318"/>
      <c r="S120" s="318"/>
      <c r="T120" s="318"/>
      <c r="U120" s="623"/>
      <c r="V120" s="623"/>
      <c r="W120" s="630"/>
      <c r="Z120" s="4"/>
      <c r="AA120" s="386"/>
    </row>
    <row r="121" spans="2:27" ht="9.6" customHeight="1">
      <c r="B121" s="24"/>
      <c r="C121" s="21"/>
      <c r="D121" s="21"/>
      <c r="E121" s="21"/>
      <c r="F121" s="18"/>
      <c r="G121" s="18"/>
      <c r="H121" s="18"/>
      <c r="Z121" s="4"/>
      <c r="AA121" s="386"/>
    </row>
    <row r="122" spans="2:27" ht="10.199999999999999" customHeight="1">
      <c r="B122" s="581" t="s">
        <v>33</v>
      </c>
      <c r="C122" s="318"/>
      <c r="D122" s="318"/>
      <c r="F122" s="596" t="str">
        <f>IF(Dienststellendaten!G60&lt;1,"",Dienststellendaten!G60)</f>
        <v/>
      </c>
      <c r="G122" s="588"/>
      <c r="H122" s="589"/>
      <c r="Q122" s="318" t="s">
        <v>35</v>
      </c>
      <c r="R122" s="318"/>
      <c r="S122" s="318"/>
      <c r="T122" s="318"/>
      <c r="U122" s="596" t="str">
        <f>IF(Dienststellendaten!G62&lt;1,"",Dienststellendaten!G62)</f>
        <v/>
      </c>
      <c r="V122" s="596"/>
      <c r="W122" s="629"/>
      <c r="Z122" s="4"/>
      <c r="AA122" s="386"/>
    </row>
    <row r="123" spans="2:27" ht="10.199999999999999" customHeight="1">
      <c r="B123" s="581"/>
      <c r="C123" s="318"/>
      <c r="D123" s="318"/>
      <c r="E123" s="21"/>
      <c r="F123" s="597"/>
      <c r="G123" s="597"/>
      <c r="H123" s="620"/>
      <c r="Q123" s="318"/>
      <c r="R123" s="318"/>
      <c r="S123" s="318"/>
      <c r="T123" s="318"/>
      <c r="U123" s="623"/>
      <c r="V123" s="623"/>
      <c r="W123" s="630"/>
      <c r="Z123" s="4"/>
      <c r="AA123" s="386"/>
    </row>
    <row r="124" spans="2:27" ht="10.199999999999999" customHeight="1" thickBot="1">
      <c r="B124" s="25"/>
      <c r="C124" s="26"/>
      <c r="D124" s="26"/>
      <c r="E124" s="26"/>
      <c r="F124" s="27"/>
      <c r="G124" s="27"/>
      <c r="H124" s="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6"/>
      <c r="AA124" s="386"/>
    </row>
    <row r="125" spans="2:27" ht="10.199999999999999" customHeight="1">
      <c r="B125" s="401" t="s">
        <v>7</v>
      </c>
      <c r="C125" s="401"/>
      <c r="D125" s="401"/>
      <c r="E125" s="401"/>
      <c r="F125" s="401"/>
      <c r="G125" s="401"/>
      <c r="H125" s="401"/>
      <c r="I125" s="401"/>
      <c r="J125" s="401"/>
      <c r="K125" s="401"/>
      <c r="AA125" s="386"/>
    </row>
    <row r="126" spans="2:27" ht="10.199999999999999" customHeight="1"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AA126" s="386"/>
    </row>
    <row r="127" spans="2:27" ht="10.199999999999999" customHeight="1">
      <c r="B127" s="401" t="s">
        <v>8</v>
      </c>
      <c r="C127" s="401"/>
      <c r="D127" s="401"/>
      <c r="E127" s="401"/>
      <c r="F127" s="401"/>
      <c r="G127" s="401"/>
      <c r="H127" s="401"/>
      <c r="I127" s="401"/>
      <c r="J127" s="401"/>
      <c r="K127" s="401"/>
      <c r="L127" s="318"/>
      <c r="M127" s="318"/>
      <c r="AA127" s="386"/>
    </row>
    <row r="128" spans="2:27" ht="10.199999999999999" customHeight="1"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AA128" s="386"/>
    </row>
    <row r="129" spans="27:27" ht="10.199999999999999" customHeight="1">
      <c r="AA129" s="386"/>
    </row>
    <row r="130" spans="27:27" ht="10.199999999999999" customHeight="1">
      <c r="AA130" s="386"/>
    </row>
    <row r="131" spans="27:27" ht="10.199999999999999" customHeight="1"/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  <row r="143" spans="27:27" ht="10.199999999999999" customHeight="1"/>
    <row r="144" spans="27:27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  <row r="155" ht="10.199999999999999" customHeight="1"/>
    <row r="156" ht="10.199999999999999" customHeight="1"/>
    <row r="157" ht="10.199999999999999" customHeight="1"/>
  </sheetData>
  <sheetProtection algorithmName="SHA-512" hashValue="j2T8Vf+ToENzFgg23lqKrv6dyz9RO2xAUyejbWZXTQ7PxjJ3z7uBzLwc8HWdM277vIndhEDy+fPtISt1lB7u3g==" saltValue="lviPbIPze11XbxP2NcaeMw==" spinCount="100000" sheet="1" selectLockedCells="1"/>
  <mergeCells count="290">
    <mergeCell ref="B117:G118"/>
    <mergeCell ref="Q62:Y63"/>
    <mergeCell ref="Q64:Y65"/>
    <mergeCell ref="Q66:Y67"/>
    <mergeCell ref="Q68:Y69"/>
    <mergeCell ref="Q70:Y71"/>
    <mergeCell ref="Q72:Y73"/>
    <mergeCell ref="Q74:Y75"/>
    <mergeCell ref="Q76:Y77"/>
    <mergeCell ref="Q78:Y79"/>
    <mergeCell ref="N97:O98"/>
    <mergeCell ref="B100:L101"/>
    <mergeCell ref="N100:O101"/>
    <mergeCell ref="Q100:R101"/>
    <mergeCell ref="B103:L104"/>
    <mergeCell ref="N103:O104"/>
    <mergeCell ref="Q103:R104"/>
    <mergeCell ref="B106:R107"/>
    <mergeCell ref="A94:A95"/>
    <mergeCell ref="B94:F95"/>
    <mergeCell ref="G94:K95"/>
    <mergeCell ref="L94:P95"/>
    <mergeCell ref="Z94:Z95"/>
    <mergeCell ref="A90:A91"/>
    <mergeCell ref="B90:F91"/>
    <mergeCell ref="G90:K91"/>
    <mergeCell ref="L90:P91"/>
    <mergeCell ref="Z90:Z91"/>
    <mergeCell ref="A92:A93"/>
    <mergeCell ref="B92:F93"/>
    <mergeCell ref="G92:K93"/>
    <mergeCell ref="L92:P93"/>
    <mergeCell ref="Z92:Z93"/>
    <mergeCell ref="Q90:Y91"/>
    <mergeCell ref="Q92:Y93"/>
    <mergeCell ref="Q94:Y95"/>
    <mergeCell ref="A86:A87"/>
    <mergeCell ref="B86:F87"/>
    <mergeCell ref="G86:K87"/>
    <mergeCell ref="L86:P87"/>
    <mergeCell ref="Z86:Z87"/>
    <mergeCell ref="A88:A89"/>
    <mergeCell ref="B88:F89"/>
    <mergeCell ref="G88:K89"/>
    <mergeCell ref="L88:P89"/>
    <mergeCell ref="Z88:Z89"/>
    <mergeCell ref="Q86:Y87"/>
    <mergeCell ref="Q88:Y89"/>
    <mergeCell ref="A84:A85"/>
    <mergeCell ref="B84:F85"/>
    <mergeCell ref="G84:K85"/>
    <mergeCell ref="L84:P85"/>
    <mergeCell ref="Z84:Z85"/>
    <mergeCell ref="A80:A81"/>
    <mergeCell ref="B80:F81"/>
    <mergeCell ref="G80:K81"/>
    <mergeCell ref="L80:P81"/>
    <mergeCell ref="Z80:Z81"/>
    <mergeCell ref="A82:A83"/>
    <mergeCell ref="B82:F83"/>
    <mergeCell ref="G82:K83"/>
    <mergeCell ref="L82:P83"/>
    <mergeCell ref="Z82:Z83"/>
    <mergeCell ref="Q80:Y81"/>
    <mergeCell ref="Q82:Y83"/>
    <mergeCell ref="Q84:Y85"/>
    <mergeCell ref="A38:A39"/>
    <mergeCell ref="A76:A77"/>
    <mergeCell ref="B76:F77"/>
    <mergeCell ref="G76:K77"/>
    <mergeCell ref="L76:P77"/>
    <mergeCell ref="Z76:Z77"/>
    <mergeCell ref="A78:A79"/>
    <mergeCell ref="B78:F79"/>
    <mergeCell ref="G78:K79"/>
    <mergeCell ref="L78:P79"/>
    <mergeCell ref="Z78:Z79"/>
    <mergeCell ref="A62:A63"/>
    <mergeCell ref="B62:F63"/>
    <mergeCell ref="G62:K63"/>
    <mergeCell ref="L62:P63"/>
    <mergeCell ref="Z62:Z63"/>
    <mergeCell ref="A60:A61"/>
    <mergeCell ref="B60:F61"/>
    <mergeCell ref="G60:K61"/>
    <mergeCell ref="L60:P61"/>
    <mergeCell ref="Z56:Z57"/>
    <mergeCell ref="A58:A59"/>
    <mergeCell ref="B58:F59"/>
    <mergeCell ref="G58:K5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B119:D120"/>
    <mergeCell ref="I119:O120"/>
    <mergeCell ref="R119:T120"/>
    <mergeCell ref="F119:H120"/>
    <mergeCell ref="F122:H123"/>
    <mergeCell ref="U119:W120"/>
    <mergeCell ref="U122:W123"/>
    <mergeCell ref="AB104:AC104"/>
    <mergeCell ref="S106:U107"/>
    <mergeCell ref="V106:Z107"/>
    <mergeCell ref="B108:M109"/>
    <mergeCell ref="B112:G113"/>
    <mergeCell ref="J112:O113"/>
    <mergeCell ref="R112:W113"/>
    <mergeCell ref="AA1:AA130"/>
    <mergeCell ref="B122:D123"/>
    <mergeCell ref="Q122:T123"/>
    <mergeCell ref="B125:K126"/>
    <mergeCell ref="B127:M128"/>
    <mergeCell ref="B115:G115"/>
    <mergeCell ref="J115:O115"/>
    <mergeCell ref="R115:W115"/>
    <mergeCell ref="Z60:Z61"/>
    <mergeCell ref="B97:L98"/>
    <mergeCell ref="L58:P59"/>
    <mergeCell ref="Z58:Z59"/>
    <mergeCell ref="A56:A57"/>
    <mergeCell ref="B56:F57"/>
    <mergeCell ref="G56:K57"/>
    <mergeCell ref="L56:P57"/>
    <mergeCell ref="Q56:Y57"/>
    <mergeCell ref="Q58:Y59"/>
    <mergeCell ref="Q60:Y61"/>
    <mergeCell ref="Z52:Z53"/>
    <mergeCell ref="A54:A55"/>
    <mergeCell ref="B54:F55"/>
    <mergeCell ref="G54:K55"/>
    <mergeCell ref="L54:P55"/>
    <mergeCell ref="Z54:Z55"/>
    <mergeCell ref="A52:A53"/>
    <mergeCell ref="B52:F53"/>
    <mergeCell ref="G52:K53"/>
    <mergeCell ref="L52:P53"/>
    <mergeCell ref="Q52:Y53"/>
    <mergeCell ref="Q54:Y55"/>
    <mergeCell ref="Z48:Z49"/>
    <mergeCell ref="A50:A51"/>
    <mergeCell ref="B50:F51"/>
    <mergeCell ref="G50:K51"/>
    <mergeCell ref="L50:P51"/>
    <mergeCell ref="Z50:Z51"/>
    <mergeCell ref="A48:A49"/>
    <mergeCell ref="B48:F49"/>
    <mergeCell ref="G48:K49"/>
    <mergeCell ref="L48:P49"/>
    <mergeCell ref="Q48:Y49"/>
    <mergeCell ref="Q50:Y51"/>
    <mergeCell ref="Z44:Z45"/>
    <mergeCell ref="A46:A47"/>
    <mergeCell ref="B46:F47"/>
    <mergeCell ref="G46:K47"/>
    <mergeCell ref="L46:P47"/>
    <mergeCell ref="Z46:Z47"/>
    <mergeCell ref="A44:A45"/>
    <mergeCell ref="B44:F45"/>
    <mergeCell ref="G44:K45"/>
    <mergeCell ref="L44:P45"/>
    <mergeCell ref="Q44:Y45"/>
    <mergeCell ref="Q46:Y47"/>
    <mergeCell ref="Z40:Z41"/>
    <mergeCell ref="A42:A43"/>
    <mergeCell ref="B42:F43"/>
    <mergeCell ref="G42:K43"/>
    <mergeCell ref="L42:P43"/>
    <mergeCell ref="Z42:Z43"/>
    <mergeCell ref="A40:A41"/>
    <mergeCell ref="B40:F41"/>
    <mergeCell ref="G40:K41"/>
    <mergeCell ref="L40:P41"/>
    <mergeCell ref="Q40:Y41"/>
    <mergeCell ref="Q42:Y43"/>
    <mergeCell ref="Z36:Z37"/>
    <mergeCell ref="B38:F39"/>
    <mergeCell ref="G38:K39"/>
    <mergeCell ref="L38:P39"/>
    <mergeCell ref="Z38:Z39"/>
    <mergeCell ref="B36:F37"/>
    <mergeCell ref="G36:K37"/>
    <mergeCell ref="L36:P37"/>
    <mergeCell ref="Q36:Y37"/>
    <mergeCell ref="Q38:Y39"/>
    <mergeCell ref="Z32:Z33"/>
    <mergeCell ref="B34:F35"/>
    <mergeCell ref="G34:K35"/>
    <mergeCell ref="L34:P35"/>
    <mergeCell ref="Z34:Z35"/>
    <mergeCell ref="B32:F33"/>
    <mergeCell ref="G32:K33"/>
    <mergeCell ref="L32:P33"/>
    <mergeCell ref="Q32:Y33"/>
    <mergeCell ref="Q34:Y35"/>
    <mergeCell ref="Z28:Z29"/>
    <mergeCell ref="B30:F31"/>
    <mergeCell ref="G30:K31"/>
    <mergeCell ref="L30:P31"/>
    <mergeCell ref="Z30:Z31"/>
    <mergeCell ref="B28:F29"/>
    <mergeCell ref="G28:K29"/>
    <mergeCell ref="L28:P29"/>
    <mergeCell ref="Q28:Y29"/>
    <mergeCell ref="Q30:Y31"/>
    <mergeCell ref="Z24:Z25"/>
    <mergeCell ref="B26:F27"/>
    <mergeCell ref="G26:K27"/>
    <mergeCell ref="L26:P27"/>
    <mergeCell ref="Z26:Z27"/>
    <mergeCell ref="B24:F25"/>
    <mergeCell ref="G24:K25"/>
    <mergeCell ref="L24:P25"/>
    <mergeCell ref="Q24:Y25"/>
    <mergeCell ref="Q26:Y27"/>
    <mergeCell ref="Z20:Z21"/>
    <mergeCell ref="B22:F23"/>
    <mergeCell ref="G22:K23"/>
    <mergeCell ref="L22:P23"/>
    <mergeCell ref="Z22:Z23"/>
    <mergeCell ref="B20:F21"/>
    <mergeCell ref="G20:K21"/>
    <mergeCell ref="L20:P21"/>
    <mergeCell ref="Q20:Y21"/>
    <mergeCell ref="Q22:Y23"/>
    <mergeCell ref="A13:A15"/>
    <mergeCell ref="B13:F15"/>
    <mergeCell ref="G13:K15"/>
    <mergeCell ref="L13:P15"/>
    <mergeCell ref="Z13:Z15"/>
    <mergeCell ref="Z16:Z17"/>
    <mergeCell ref="B18:F19"/>
    <mergeCell ref="G18:K19"/>
    <mergeCell ref="L18:P19"/>
    <mergeCell ref="Z18:Z19"/>
    <mergeCell ref="B16:F17"/>
    <mergeCell ref="G16:K17"/>
    <mergeCell ref="L16:P17"/>
    <mergeCell ref="A16:A17"/>
    <mergeCell ref="A18:A19"/>
    <mergeCell ref="Q13:Y15"/>
    <mergeCell ref="Q16:Y17"/>
    <mergeCell ref="Q18:Y19"/>
    <mergeCell ref="B4:D4"/>
    <mergeCell ref="B8:Z9"/>
    <mergeCell ref="B10:Z11"/>
    <mergeCell ref="B2:C3"/>
    <mergeCell ref="E2:G3"/>
    <mergeCell ref="I2:S3"/>
    <mergeCell ref="V2:Y3"/>
    <mergeCell ref="E4:G4"/>
    <mergeCell ref="I4:S4"/>
    <mergeCell ref="V4:Y5"/>
    <mergeCell ref="B6:T7"/>
    <mergeCell ref="V6:Y7"/>
    <mergeCell ref="A64:A65"/>
    <mergeCell ref="B64:F65"/>
    <mergeCell ref="G64:K65"/>
    <mergeCell ref="L64:P65"/>
    <mergeCell ref="Z64:Z65"/>
    <mergeCell ref="A66:A67"/>
    <mergeCell ref="B66:F67"/>
    <mergeCell ref="G66:K67"/>
    <mergeCell ref="L66:P67"/>
    <mergeCell ref="Z66:Z67"/>
    <mergeCell ref="A68:A69"/>
    <mergeCell ref="B68:F69"/>
    <mergeCell ref="G68:K69"/>
    <mergeCell ref="L68:P69"/>
    <mergeCell ref="Z68:Z69"/>
    <mergeCell ref="A70:A71"/>
    <mergeCell ref="B70:F71"/>
    <mergeCell ref="G70:K71"/>
    <mergeCell ref="L70:P71"/>
    <mergeCell ref="Z70:Z71"/>
    <mergeCell ref="A72:A73"/>
    <mergeCell ref="B72:F73"/>
    <mergeCell ref="G72:K73"/>
    <mergeCell ref="L72:P73"/>
    <mergeCell ref="Z72:Z73"/>
    <mergeCell ref="A74:A75"/>
    <mergeCell ref="B74:F75"/>
    <mergeCell ref="G74:K75"/>
    <mergeCell ref="L74:P75"/>
    <mergeCell ref="Z74:Z75"/>
  </mergeCells>
  <pageMargins left="0.7" right="0.7" top="0.78740157499999996" bottom="0.78740157499999996" header="0.3" footer="0.3"/>
  <pageSetup paperSize="9" scale="58" orientation="portrait" r:id="rId1"/>
  <ignoredErrors>
    <ignoredError sqref="S106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40">
    <tabColor theme="3" tint="0.39997558519241921"/>
  </sheetPr>
  <dimension ref="A1:AD157"/>
  <sheetViews>
    <sheetView showGridLines="0" topLeftCell="A58" zoomScaleNormal="100" workbookViewId="0">
      <selection activeCell="U119" sqref="U119:W120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67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382" t="s">
        <v>16</v>
      </c>
      <c r="C4" s="382"/>
      <c r="D4" s="382"/>
      <c r="E4" s="383" t="s">
        <v>30</v>
      </c>
      <c r="F4" s="338"/>
      <c r="G4" s="338"/>
      <c r="I4" s="384" t="s">
        <v>355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632" t="s">
        <v>398</v>
      </c>
      <c r="W4" s="632"/>
      <c r="X4" s="632"/>
      <c r="Y4" s="632"/>
      <c r="AA4" s="386"/>
    </row>
    <row r="5" spans="1:27" ht="10.199999999999999" customHeight="1">
      <c r="V5" s="632"/>
      <c r="W5" s="632"/>
      <c r="X5" s="632"/>
      <c r="Y5" s="632"/>
      <c r="AA5" s="386"/>
    </row>
    <row r="6" spans="1:27" ht="10.199999999999999" customHeight="1">
      <c r="B6" s="565" t="s">
        <v>351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183"/>
      <c r="V6" s="633" t="s">
        <v>154</v>
      </c>
      <c r="W6" s="633"/>
      <c r="X6" s="633"/>
      <c r="Y6" s="633"/>
      <c r="Z6" s="183"/>
      <c r="AA6" s="386"/>
    </row>
    <row r="7" spans="1:27" ht="10.199999999999999" customHeight="1"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183"/>
      <c r="V7" s="633"/>
      <c r="W7" s="633"/>
      <c r="X7" s="633"/>
      <c r="Y7" s="633"/>
      <c r="Z7" s="183"/>
      <c r="AA7" s="386"/>
    </row>
    <row r="8" spans="1:27" ht="10.199999999999999" customHeight="1">
      <c r="B8" s="368" t="s">
        <v>352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86"/>
    </row>
    <row r="9" spans="1:27" ht="10.199999999999999" customHeight="1"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86"/>
    </row>
    <row r="10" spans="1:27" ht="10.199999999999999" customHeight="1">
      <c r="B10" s="380" t="s">
        <v>434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6"/>
    </row>
    <row r="11" spans="1:27" ht="10.199999999999999" customHeight="1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6"/>
    </row>
    <row r="12" spans="1:27" ht="10.199999999999999" customHeight="1">
      <c r="AA12" s="386"/>
    </row>
    <row r="13" spans="1:27" ht="10.199999999999999" customHeight="1">
      <c r="A13" s="493" t="s">
        <v>21</v>
      </c>
      <c r="B13" s="496" t="s">
        <v>28</v>
      </c>
      <c r="C13" s="497"/>
      <c r="D13" s="497"/>
      <c r="E13" s="497"/>
      <c r="F13" s="498"/>
      <c r="G13" s="496" t="s">
        <v>29</v>
      </c>
      <c r="H13" s="497"/>
      <c r="I13" s="497"/>
      <c r="J13" s="497"/>
      <c r="K13" s="498"/>
      <c r="L13" s="505" t="s">
        <v>40</v>
      </c>
      <c r="M13" s="506"/>
      <c r="N13" s="506"/>
      <c r="O13" s="506"/>
      <c r="P13" s="507"/>
      <c r="Q13" s="514" t="s">
        <v>22</v>
      </c>
      <c r="R13" s="375"/>
      <c r="S13" s="375"/>
      <c r="T13" s="375"/>
      <c r="U13" s="375"/>
      <c r="V13" s="375"/>
      <c r="W13" s="375"/>
      <c r="X13" s="375"/>
      <c r="Y13" s="376"/>
      <c r="Z13" s="493" t="s">
        <v>23</v>
      </c>
      <c r="AA13" s="386"/>
    </row>
    <row r="14" spans="1:27" ht="10.199999999999999" customHeight="1">
      <c r="A14" s="494"/>
      <c r="B14" s="499"/>
      <c r="C14" s="500"/>
      <c r="D14" s="500"/>
      <c r="E14" s="500"/>
      <c r="F14" s="501"/>
      <c r="G14" s="499"/>
      <c r="H14" s="500"/>
      <c r="I14" s="500"/>
      <c r="J14" s="500"/>
      <c r="K14" s="501"/>
      <c r="L14" s="508"/>
      <c r="M14" s="509"/>
      <c r="N14" s="509"/>
      <c r="O14" s="509"/>
      <c r="P14" s="510"/>
      <c r="Q14" s="515"/>
      <c r="R14" s="338"/>
      <c r="S14" s="338"/>
      <c r="T14" s="338"/>
      <c r="U14" s="338"/>
      <c r="V14" s="338"/>
      <c r="W14" s="338"/>
      <c r="X14" s="338"/>
      <c r="Y14" s="516"/>
      <c r="Z14" s="494"/>
      <c r="AA14" s="386"/>
    </row>
    <row r="15" spans="1:27" ht="10.199999999999999" customHeight="1">
      <c r="A15" s="495"/>
      <c r="B15" s="502"/>
      <c r="C15" s="503"/>
      <c r="D15" s="503"/>
      <c r="E15" s="503"/>
      <c r="F15" s="504"/>
      <c r="G15" s="502"/>
      <c r="H15" s="503"/>
      <c r="I15" s="503"/>
      <c r="J15" s="503"/>
      <c r="K15" s="504"/>
      <c r="L15" s="511"/>
      <c r="M15" s="512"/>
      <c r="N15" s="512"/>
      <c r="O15" s="512"/>
      <c r="P15" s="513"/>
      <c r="Q15" s="377"/>
      <c r="R15" s="378"/>
      <c r="S15" s="378"/>
      <c r="T15" s="378"/>
      <c r="U15" s="378"/>
      <c r="V15" s="378"/>
      <c r="W15" s="378"/>
      <c r="X15" s="378"/>
      <c r="Y15" s="379"/>
      <c r="Z15" s="563"/>
      <c r="AA15" s="386"/>
    </row>
    <row r="16" spans="1:27" ht="10.199999999999999" customHeight="1">
      <c r="A16" s="474">
        <v>81</v>
      </c>
      <c r="B16" s="572" t="str">
        <f>IF('Formular 4a_3'!B19&lt;1,"",'Formular 4a_3'!B19)</f>
        <v/>
      </c>
      <c r="C16" s="573"/>
      <c r="D16" s="573"/>
      <c r="E16" s="573"/>
      <c r="F16" s="574"/>
      <c r="G16" s="572" t="str">
        <f>IF('Formular 4a_3'!G19&lt;1,"",'Formular 4a_3'!G19)</f>
        <v/>
      </c>
      <c r="H16" s="573"/>
      <c r="I16" s="573"/>
      <c r="J16" s="573"/>
      <c r="K16" s="574"/>
      <c r="L16" s="631" t="str">
        <f>IF('Formular 4a_3'!O19&lt;1,"",'Formular 4a_3'!O19)</f>
        <v/>
      </c>
      <c r="M16" s="573"/>
      <c r="N16" s="573"/>
      <c r="O16" s="573"/>
      <c r="P16" s="574"/>
      <c r="Q16" s="572" t="str">
        <f>IF('Formular 4a_3'!S19&lt;1,"",'Formular 4a_3'!S19)</f>
        <v/>
      </c>
      <c r="R16" s="573"/>
      <c r="S16" s="573"/>
      <c r="T16" s="573"/>
      <c r="U16" s="573"/>
      <c r="V16" s="573"/>
      <c r="W16" s="363"/>
      <c r="X16" s="363"/>
      <c r="Y16" s="364"/>
      <c r="Z16" s="602" t="str">
        <f>IF('Formular 4a_3'!Z19&lt;1,"",'Formular 4a_3'!Z19)</f>
        <v/>
      </c>
      <c r="AA16" s="386"/>
    </row>
    <row r="17" spans="1:29" ht="10.199999999999999" customHeight="1">
      <c r="A17" s="519"/>
      <c r="B17" s="575"/>
      <c r="C17" s="576"/>
      <c r="D17" s="576"/>
      <c r="E17" s="576"/>
      <c r="F17" s="577"/>
      <c r="G17" s="575"/>
      <c r="H17" s="576"/>
      <c r="I17" s="576"/>
      <c r="J17" s="576"/>
      <c r="K17" s="577"/>
      <c r="L17" s="575"/>
      <c r="M17" s="576"/>
      <c r="N17" s="576"/>
      <c r="O17" s="576"/>
      <c r="P17" s="577"/>
      <c r="Q17" s="575"/>
      <c r="R17" s="576"/>
      <c r="S17" s="576"/>
      <c r="T17" s="576"/>
      <c r="U17" s="576"/>
      <c r="V17" s="576"/>
      <c r="W17" s="365"/>
      <c r="X17" s="365"/>
      <c r="Y17" s="366"/>
      <c r="Z17" s="603"/>
      <c r="AA17" s="386"/>
    </row>
    <row r="18" spans="1:29" ht="10.199999999999999" customHeight="1">
      <c r="A18" s="474">
        <v>82</v>
      </c>
      <c r="B18" s="572" t="str">
        <f>IF('Formular 4a_3'!B21&lt;1,"",'Formular 4a_3'!B21)</f>
        <v/>
      </c>
      <c r="C18" s="573"/>
      <c r="D18" s="573"/>
      <c r="E18" s="573"/>
      <c r="F18" s="574"/>
      <c r="G18" s="572" t="str">
        <f>IF('Formular 4a_3'!G21&lt;1,"",'Formular 4a_3'!G21)</f>
        <v/>
      </c>
      <c r="H18" s="573"/>
      <c r="I18" s="573"/>
      <c r="J18" s="573"/>
      <c r="K18" s="574"/>
      <c r="L18" s="631" t="str">
        <f>IF('Formular 4a_3'!O21&lt;1,"",'Formular 4a_3'!O21)</f>
        <v/>
      </c>
      <c r="M18" s="573"/>
      <c r="N18" s="573"/>
      <c r="O18" s="573"/>
      <c r="P18" s="574"/>
      <c r="Q18" s="572" t="str">
        <f>IF('Formular 4a_3'!S21&lt;1,"",'Formular 4a_3'!S21)</f>
        <v/>
      </c>
      <c r="R18" s="573"/>
      <c r="S18" s="573"/>
      <c r="T18" s="573"/>
      <c r="U18" s="573"/>
      <c r="V18" s="573"/>
      <c r="W18" s="363"/>
      <c r="X18" s="363"/>
      <c r="Y18" s="364"/>
      <c r="Z18" s="602" t="str">
        <f>IF('Formular 4a_3'!Z21&lt;1,"",'Formular 4a_3'!Z21)</f>
        <v/>
      </c>
      <c r="AA18" s="386"/>
    </row>
    <row r="19" spans="1:29" ht="10.199999999999999" customHeight="1">
      <c r="A19" s="519"/>
      <c r="B19" s="575"/>
      <c r="C19" s="576"/>
      <c r="D19" s="576"/>
      <c r="E19" s="576"/>
      <c r="F19" s="577"/>
      <c r="G19" s="575"/>
      <c r="H19" s="576"/>
      <c r="I19" s="576"/>
      <c r="J19" s="576"/>
      <c r="K19" s="577"/>
      <c r="L19" s="575"/>
      <c r="M19" s="576"/>
      <c r="N19" s="576"/>
      <c r="O19" s="576"/>
      <c r="P19" s="577"/>
      <c r="Q19" s="575"/>
      <c r="R19" s="576"/>
      <c r="S19" s="576"/>
      <c r="T19" s="576"/>
      <c r="U19" s="576"/>
      <c r="V19" s="576"/>
      <c r="W19" s="365"/>
      <c r="X19" s="365"/>
      <c r="Y19" s="366"/>
      <c r="Z19" s="603"/>
      <c r="AA19" s="386"/>
    </row>
    <row r="20" spans="1:29" ht="10.199999999999999" customHeight="1">
      <c r="A20" s="474">
        <v>83</v>
      </c>
      <c r="B20" s="572" t="str">
        <f>IF('Formular 4a_3'!B23&lt;1,"",'Formular 4a_3'!B23)</f>
        <v/>
      </c>
      <c r="C20" s="573"/>
      <c r="D20" s="573"/>
      <c r="E20" s="573"/>
      <c r="F20" s="574"/>
      <c r="G20" s="572" t="str">
        <f>IF('Formular 4a_3'!G23&lt;1,"",'Formular 4a_3'!G23)</f>
        <v/>
      </c>
      <c r="H20" s="573"/>
      <c r="I20" s="573"/>
      <c r="J20" s="573"/>
      <c r="K20" s="574"/>
      <c r="L20" s="631" t="str">
        <f>IF('Formular 4a_3'!O23&lt;1,"",'Formular 4a_3'!O23)</f>
        <v/>
      </c>
      <c r="M20" s="573"/>
      <c r="N20" s="573"/>
      <c r="O20" s="573"/>
      <c r="P20" s="574"/>
      <c r="Q20" s="572" t="str">
        <f>IF('Formular 4a_3'!S23&lt;1,"",'Formular 4a_3'!S23)</f>
        <v/>
      </c>
      <c r="R20" s="573"/>
      <c r="S20" s="573"/>
      <c r="T20" s="573"/>
      <c r="U20" s="573"/>
      <c r="V20" s="573"/>
      <c r="W20" s="363"/>
      <c r="X20" s="363"/>
      <c r="Y20" s="364"/>
      <c r="Z20" s="602" t="str">
        <f>IF('Formular 4a_3'!Z23&lt;1,"",'Formular 4a_3'!Z23)</f>
        <v/>
      </c>
      <c r="AA20" s="386"/>
    </row>
    <row r="21" spans="1:29" ht="10.199999999999999" customHeight="1">
      <c r="A21" s="519"/>
      <c r="B21" s="575"/>
      <c r="C21" s="576"/>
      <c r="D21" s="576"/>
      <c r="E21" s="576"/>
      <c r="F21" s="577"/>
      <c r="G21" s="575"/>
      <c r="H21" s="576"/>
      <c r="I21" s="576"/>
      <c r="J21" s="576"/>
      <c r="K21" s="577"/>
      <c r="L21" s="575"/>
      <c r="M21" s="576"/>
      <c r="N21" s="576"/>
      <c r="O21" s="576"/>
      <c r="P21" s="577"/>
      <c r="Q21" s="575"/>
      <c r="R21" s="576"/>
      <c r="S21" s="576"/>
      <c r="T21" s="576"/>
      <c r="U21" s="576"/>
      <c r="V21" s="576"/>
      <c r="W21" s="365"/>
      <c r="X21" s="365"/>
      <c r="Y21" s="366"/>
      <c r="Z21" s="603"/>
      <c r="AA21" s="386"/>
    </row>
    <row r="22" spans="1:29" ht="10.199999999999999" customHeight="1">
      <c r="A22" s="474">
        <v>84</v>
      </c>
      <c r="B22" s="572" t="str">
        <f>IF('Formular 4a_3'!B25&lt;1,"",'Formular 4a_3'!B25)</f>
        <v/>
      </c>
      <c r="C22" s="573"/>
      <c r="D22" s="573"/>
      <c r="E22" s="573"/>
      <c r="F22" s="574"/>
      <c r="G22" s="572" t="str">
        <f>IF('Formular 4a_3'!G25&lt;1,"",'Formular 4a_3'!G25)</f>
        <v/>
      </c>
      <c r="H22" s="573"/>
      <c r="I22" s="573"/>
      <c r="J22" s="573"/>
      <c r="K22" s="574"/>
      <c r="L22" s="631" t="str">
        <f>IF('Formular 4a_3'!O25&lt;1,"",'Formular 4a_3'!O25)</f>
        <v/>
      </c>
      <c r="M22" s="573"/>
      <c r="N22" s="573"/>
      <c r="O22" s="573"/>
      <c r="P22" s="574"/>
      <c r="Q22" s="572" t="str">
        <f>IF('Formular 4a_3'!S25&lt;1,"",'Formular 4a_3'!S25)</f>
        <v/>
      </c>
      <c r="R22" s="573"/>
      <c r="S22" s="573"/>
      <c r="T22" s="573"/>
      <c r="U22" s="573"/>
      <c r="V22" s="573"/>
      <c r="W22" s="363"/>
      <c r="X22" s="363"/>
      <c r="Y22" s="364"/>
      <c r="Z22" s="602" t="str">
        <f>IF('Formular 4a_3'!Z25&lt;1,"",'Formular 4a_3'!Z25)</f>
        <v/>
      </c>
      <c r="AA22" s="386"/>
    </row>
    <row r="23" spans="1:29" ht="10.199999999999999" customHeight="1">
      <c r="A23" s="519"/>
      <c r="B23" s="575"/>
      <c r="C23" s="576"/>
      <c r="D23" s="576"/>
      <c r="E23" s="576"/>
      <c r="F23" s="577"/>
      <c r="G23" s="575"/>
      <c r="H23" s="576"/>
      <c r="I23" s="576"/>
      <c r="J23" s="576"/>
      <c r="K23" s="577"/>
      <c r="L23" s="575"/>
      <c r="M23" s="576"/>
      <c r="N23" s="576"/>
      <c r="O23" s="576"/>
      <c r="P23" s="577"/>
      <c r="Q23" s="575"/>
      <c r="R23" s="576"/>
      <c r="S23" s="576"/>
      <c r="T23" s="576"/>
      <c r="U23" s="576"/>
      <c r="V23" s="576"/>
      <c r="W23" s="365"/>
      <c r="X23" s="365"/>
      <c r="Y23" s="366"/>
      <c r="Z23" s="603"/>
      <c r="AA23" s="386"/>
    </row>
    <row r="24" spans="1:29" ht="10.199999999999999" customHeight="1">
      <c r="A24" s="474">
        <v>85</v>
      </c>
      <c r="B24" s="572" t="str">
        <f>IF('Formular 4a_3'!B27&lt;1,"",'Formular 4a_3'!B27)</f>
        <v/>
      </c>
      <c r="C24" s="573"/>
      <c r="D24" s="573"/>
      <c r="E24" s="573"/>
      <c r="F24" s="574"/>
      <c r="G24" s="572" t="str">
        <f>IF('Formular 4a_3'!G27&lt;1,"",'Formular 4a_3'!G27)</f>
        <v/>
      </c>
      <c r="H24" s="573"/>
      <c r="I24" s="573"/>
      <c r="J24" s="573"/>
      <c r="K24" s="574"/>
      <c r="L24" s="631" t="str">
        <f>IF('Formular 4a_3'!O27&lt;1,"",'Formular 4a_3'!O27)</f>
        <v/>
      </c>
      <c r="M24" s="573"/>
      <c r="N24" s="573"/>
      <c r="O24" s="573"/>
      <c r="P24" s="574"/>
      <c r="Q24" s="572" t="str">
        <f>IF('Formular 4a_3'!S27&lt;1,"",'Formular 4a_3'!S27)</f>
        <v/>
      </c>
      <c r="R24" s="573"/>
      <c r="S24" s="573"/>
      <c r="T24" s="573"/>
      <c r="U24" s="573"/>
      <c r="V24" s="573"/>
      <c r="W24" s="363"/>
      <c r="X24" s="363"/>
      <c r="Y24" s="364"/>
      <c r="Z24" s="602" t="str">
        <f>IF('Formular 4a_3'!Z27&lt;1,"",'Formular 4a_3'!Z27)</f>
        <v/>
      </c>
      <c r="AA24" s="386"/>
    </row>
    <row r="25" spans="1:29" ht="10.199999999999999" customHeight="1">
      <c r="A25" s="519"/>
      <c r="B25" s="575"/>
      <c r="C25" s="576"/>
      <c r="D25" s="576"/>
      <c r="E25" s="576"/>
      <c r="F25" s="577"/>
      <c r="G25" s="575"/>
      <c r="H25" s="576"/>
      <c r="I25" s="576"/>
      <c r="J25" s="576"/>
      <c r="K25" s="577"/>
      <c r="L25" s="575"/>
      <c r="M25" s="576"/>
      <c r="N25" s="576"/>
      <c r="O25" s="576"/>
      <c r="P25" s="577"/>
      <c r="Q25" s="575"/>
      <c r="R25" s="576"/>
      <c r="S25" s="576"/>
      <c r="T25" s="576"/>
      <c r="U25" s="576"/>
      <c r="V25" s="576"/>
      <c r="W25" s="365"/>
      <c r="X25" s="365"/>
      <c r="Y25" s="366"/>
      <c r="Z25" s="603"/>
      <c r="AA25" s="386"/>
    </row>
    <row r="26" spans="1:29" ht="10.199999999999999" customHeight="1">
      <c r="A26" s="474">
        <v>86</v>
      </c>
      <c r="B26" s="572" t="str">
        <f>IF('Formular 4a_3'!B29&lt;1,"",'Formular 4a_3'!B29)</f>
        <v/>
      </c>
      <c r="C26" s="573"/>
      <c r="D26" s="573"/>
      <c r="E26" s="573"/>
      <c r="F26" s="574"/>
      <c r="G26" s="572" t="str">
        <f>IF('Formular 4a_3'!G29&lt;1,"",'Formular 4a_3'!G29)</f>
        <v/>
      </c>
      <c r="H26" s="573"/>
      <c r="I26" s="573"/>
      <c r="J26" s="573"/>
      <c r="K26" s="574"/>
      <c r="L26" s="631" t="str">
        <f>IF('Formular 4a_3'!O29&lt;1,"",'Formular 4a_3'!O29)</f>
        <v/>
      </c>
      <c r="M26" s="573"/>
      <c r="N26" s="573"/>
      <c r="O26" s="573"/>
      <c r="P26" s="574"/>
      <c r="Q26" s="572" t="str">
        <f>IF('Formular 4a_3'!S29&lt;1,"",'Formular 4a_3'!S29)</f>
        <v/>
      </c>
      <c r="R26" s="573"/>
      <c r="S26" s="573"/>
      <c r="T26" s="573"/>
      <c r="U26" s="573"/>
      <c r="V26" s="573"/>
      <c r="W26" s="363"/>
      <c r="X26" s="363"/>
      <c r="Y26" s="364"/>
      <c r="Z26" s="602" t="str">
        <f>IF('Formular 4a_3'!Z29&lt;1,"",'Formular 4a_3'!Z29)</f>
        <v/>
      </c>
      <c r="AA26" s="386"/>
      <c r="AB26" s="17"/>
      <c r="AC26" s="17"/>
    </row>
    <row r="27" spans="1:29" ht="10.199999999999999" customHeight="1">
      <c r="A27" s="519"/>
      <c r="B27" s="575"/>
      <c r="C27" s="576"/>
      <c r="D27" s="576"/>
      <c r="E27" s="576"/>
      <c r="F27" s="577"/>
      <c r="G27" s="575"/>
      <c r="H27" s="576"/>
      <c r="I27" s="576"/>
      <c r="J27" s="576"/>
      <c r="K27" s="577"/>
      <c r="L27" s="575"/>
      <c r="M27" s="576"/>
      <c r="N27" s="576"/>
      <c r="O27" s="576"/>
      <c r="P27" s="577"/>
      <c r="Q27" s="575"/>
      <c r="R27" s="576"/>
      <c r="S27" s="576"/>
      <c r="T27" s="576"/>
      <c r="U27" s="576"/>
      <c r="V27" s="576"/>
      <c r="W27" s="365"/>
      <c r="X27" s="365"/>
      <c r="Y27" s="366"/>
      <c r="Z27" s="603"/>
      <c r="AA27" s="386"/>
    </row>
    <row r="28" spans="1:29" ht="10.199999999999999" customHeight="1">
      <c r="A28" s="474">
        <v>87</v>
      </c>
      <c r="B28" s="572" t="str">
        <f>IF('Formular 4a_3'!B31&lt;1,"",'Formular 4a_3'!B31)</f>
        <v/>
      </c>
      <c r="C28" s="573"/>
      <c r="D28" s="573"/>
      <c r="E28" s="573"/>
      <c r="F28" s="574"/>
      <c r="G28" s="572" t="str">
        <f>IF('Formular 4a_3'!G31&lt;1,"",'Formular 4a_3'!G31)</f>
        <v/>
      </c>
      <c r="H28" s="573"/>
      <c r="I28" s="573"/>
      <c r="J28" s="573"/>
      <c r="K28" s="574"/>
      <c r="L28" s="631" t="str">
        <f>IF('Formular 4a_3'!O31&lt;1,"",'Formular 4a_3'!O31)</f>
        <v/>
      </c>
      <c r="M28" s="573"/>
      <c r="N28" s="573"/>
      <c r="O28" s="573"/>
      <c r="P28" s="574"/>
      <c r="Q28" s="572" t="str">
        <f>IF('Formular 4a_3'!S31&lt;1,"",'Formular 4a_3'!S31)</f>
        <v/>
      </c>
      <c r="R28" s="573"/>
      <c r="S28" s="573"/>
      <c r="T28" s="573"/>
      <c r="U28" s="573"/>
      <c r="V28" s="573"/>
      <c r="W28" s="363"/>
      <c r="X28" s="363"/>
      <c r="Y28" s="364"/>
      <c r="Z28" s="602" t="str">
        <f>IF('Formular 4a_3'!Z31&lt;1,"",'Formular 4a_3'!Z31)</f>
        <v/>
      </c>
      <c r="AA28" s="386"/>
    </row>
    <row r="29" spans="1:29" ht="10.199999999999999" customHeight="1">
      <c r="A29" s="519"/>
      <c r="B29" s="575"/>
      <c r="C29" s="576"/>
      <c r="D29" s="576"/>
      <c r="E29" s="576"/>
      <c r="F29" s="577"/>
      <c r="G29" s="575"/>
      <c r="H29" s="576"/>
      <c r="I29" s="576"/>
      <c r="J29" s="576"/>
      <c r="K29" s="577"/>
      <c r="L29" s="575"/>
      <c r="M29" s="576"/>
      <c r="N29" s="576"/>
      <c r="O29" s="576"/>
      <c r="P29" s="577"/>
      <c r="Q29" s="575"/>
      <c r="R29" s="576"/>
      <c r="S29" s="576"/>
      <c r="T29" s="576"/>
      <c r="U29" s="576"/>
      <c r="V29" s="576"/>
      <c r="W29" s="365"/>
      <c r="X29" s="365"/>
      <c r="Y29" s="366"/>
      <c r="Z29" s="603"/>
      <c r="AA29" s="386"/>
    </row>
    <row r="30" spans="1:29" ht="10.199999999999999" customHeight="1">
      <c r="A30" s="474">
        <v>88</v>
      </c>
      <c r="B30" s="572" t="str">
        <f>IF('Formular 4a_3'!B33&lt;1,"",'Formular 4a_3'!B33)</f>
        <v/>
      </c>
      <c r="C30" s="573"/>
      <c r="D30" s="573"/>
      <c r="E30" s="573"/>
      <c r="F30" s="574"/>
      <c r="G30" s="572" t="str">
        <f>IF('Formular 4a_3'!G33&lt;1,"",'Formular 4a_3'!G33)</f>
        <v/>
      </c>
      <c r="H30" s="573"/>
      <c r="I30" s="573"/>
      <c r="J30" s="573"/>
      <c r="K30" s="574"/>
      <c r="L30" s="631" t="str">
        <f>IF('Formular 4a_3'!O33&lt;1,"",'Formular 4a_3'!O33)</f>
        <v/>
      </c>
      <c r="M30" s="573"/>
      <c r="N30" s="573"/>
      <c r="O30" s="573"/>
      <c r="P30" s="574"/>
      <c r="Q30" s="572" t="str">
        <f>IF('Formular 4a_3'!S33&lt;1,"",'Formular 4a_3'!S33)</f>
        <v/>
      </c>
      <c r="R30" s="573"/>
      <c r="S30" s="573"/>
      <c r="T30" s="573"/>
      <c r="U30" s="573"/>
      <c r="V30" s="573"/>
      <c r="W30" s="363"/>
      <c r="X30" s="363"/>
      <c r="Y30" s="364"/>
      <c r="Z30" s="602" t="str">
        <f>IF('Formular 4a_3'!Z33&lt;1,"",'Formular 4a_3'!Z33)</f>
        <v/>
      </c>
      <c r="AA30" s="386"/>
    </row>
    <row r="31" spans="1:29" ht="10.199999999999999" customHeight="1">
      <c r="A31" s="519"/>
      <c r="B31" s="575"/>
      <c r="C31" s="576"/>
      <c r="D31" s="576"/>
      <c r="E31" s="576"/>
      <c r="F31" s="577"/>
      <c r="G31" s="575"/>
      <c r="H31" s="576"/>
      <c r="I31" s="576"/>
      <c r="J31" s="576"/>
      <c r="K31" s="577"/>
      <c r="L31" s="575"/>
      <c r="M31" s="576"/>
      <c r="N31" s="576"/>
      <c r="O31" s="576"/>
      <c r="P31" s="577"/>
      <c r="Q31" s="575"/>
      <c r="R31" s="576"/>
      <c r="S31" s="576"/>
      <c r="T31" s="576"/>
      <c r="U31" s="576"/>
      <c r="V31" s="576"/>
      <c r="W31" s="365"/>
      <c r="X31" s="365"/>
      <c r="Y31" s="366"/>
      <c r="Z31" s="603"/>
      <c r="AA31" s="386"/>
    </row>
    <row r="32" spans="1:29" ht="10.199999999999999" customHeight="1">
      <c r="A32" s="474">
        <v>89</v>
      </c>
      <c r="B32" s="572" t="str">
        <f>IF('Formular 4a_3'!B35&lt;1,"",'Formular 4a_3'!B35)</f>
        <v/>
      </c>
      <c r="C32" s="573"/>
      <c r="D32" s="573"/>
      <c r="E32" s="573"/>
      <c r="F32" s="574"/>
      <c r="G32" s="572" t="str">
        <f>IF('Formular 4a_3'!G35&lt;1,"",'Formular 4a_3'!G35)</f>
        <v/>
      </c>
      <c r="H32" s="573"/>
      <c r="I32" s="573"/>
      <c r="J32" s="573"/>
      <c r="K32" s="574"/>
      <c r="L32" s="631" t="str">
        <f>IF('Formular 4a_3'!O35&lt;1,"",'Formular 4a_3'!O35)</f>
        <v/>
      </c>
      <c r="M32" s="573"/>
      <c r="N32" s="573"/>
      <c r="O32" s="573"/>
      <c r="P32" s="574"/>
      <c r="Q32" s="572" t="str">
        <f>IF('Formular 4a_3'!S35&lt;1,"",'Formular 4a_3'!S35)</f>
        <v/>
      </c>
      <c r="R32" s="573"/>
      <c r="S32" s="573"/>
      <c r="T32" s="573"/>
      <c r="U32" s="573"/>
      <c r="V32" s="573"/>
      <c r="W32" s="363"/>
      <c r="X32" s="363"/>
      <c r="Y32" s="364"/>
      <c r="Z32" s="602" t="str">
        <f>IF('Formular 4a_3'!Z35&lt;1,"",'Formular 4a_3'!Z35)</f>
        <v/>
      </c>
      <c r="AA32" s="386"/>
    </row>
    <row r="33" spans="1:27" ht="10.199999999999999" customHeight="1">
      <c r="A33" s="519"/>
      <c r="B33" s="575"/>
      <c r="C33" s="576"/>
      <c r="D33" s="576"/>
      <c r="E33" s="576"/>
      <c r="F33" s="577"/>
      <c r="G33" s="575"/>
      <c r="H33" s="576"/>
      <c r="I33" s="576"/>
      <c r="J33" s="576"/>
      <c r="K33" s="577"/>
      <c r="L33" s="575"/>
      <c r="M33" s="576"/>
      <c r="N33" s="576"/>
      <c r="O33" s="576"/>
      <c r="P33" s="577"/>
      <c r="Q33" s="575"/>
      <c r="R33" s="576"/>
      <c r="S33" s="576"/>
      <c r="T33" s="576"/>
      <c r="U33" s="576"/>
      <c r="V33" s="576"/>
      <c r="W33" s="365"/>
      <c r="X33" s="365"/>
      <c r="Y33" s="366"/>
      <c r="Z33" s="603"/>
      <c r="AA33" s="386"/>
    </row>
    <row r="34" spans="1:27" ht="10.199999999999999" customHeight="1">
      <c r="A34" s="474">
        <v>90</v>
      </c>
      <c r="B34" s="572" t="str">
        <f>IF('Formular 4a_3'!B37&lt;1,"",'Formular 4a_3'!B37)</f>
        <v/>
      </c>
      <c r="C34" s="573"/>
      <c r="D34" s="573"/>
      <c r="E34" s="573"/>
      <c r="F34" s="574"/>
      <c r="G34" s="572" t="str">
        <f>IF('Formular 4a_3'!G37&lt;1,"",'Formular 4a_3'!G37)</f>
        <v/>
      </c>
      <c r="H34" s="573"/>
      <c r="I34" s="573"/>
      <c r="J34" s="573"/>
      <c r="K34" s="574"/>
      <c r="L34" s="631" t="str">
        <f>IF('Formular 4a_3'!O37&lt;1,"",'Formular 4a_3'!O37)</f>
        <v/>
      </c>
      <c r="M34" s="573"/>
      <c r="N34" s="573"/>
      <c r="O34" s="573"/>
      <c r="P34" s="574"/>
      <c r="Q34" s="572" t="str">
        <f>IF('Formular 4a_3'!S37&lt;1,"",'Formular 4a_3'!S37)</f>
        <v/>
      </c>
      <c r="R34" s="573"/>
      <c r="S34" s="573"/>
      <c r="T34" s="573"/>
      <c r="U34" s="573"/>
      <c r="V34" s="573"/>
      <c r="W34" s="363"/>
      <c r="X34" s="363"/>
      <c r="Y34" s="364"/>
      <c r="Z34" s="602" t="str">
        <f>IF('Formular 4a_3'!Z37&lt;1,"",'Formular 4a_3'!Z37)</f>
        <v/>
      </c>
      <c r="AA34" s="386"/>
    </row>
    <row r="35" spans="1:27" ht="10.199999999999999" customHeight="1">
      <c r="A35" s="519"/>
      <c r="B35" s="575"/>
      <c r="C35" s="576"/>
      <c r="D35" s="576"/>
      <c r="E35" s="576"/>
      <c r="F35" s="577"/>
      <c r="G35" s="575"/>
      <c r="H35" s="576"/>
      <c r="I35" s="576"/>
      <c r="J35" s="576"/>
      <c r="K35" s="577"/>
      <c r="L35" s="575"/>
      <c r="M35" s="576"/>
      <c r="N35" s="576"/>
      <c r="O35" s="576"/>
      <c r="P35" s="577"/>
      <c r="Q35" s="575"/>
      <c r="R35" s="576"/>
      <c r="S35" s="576"/>
      <c r="T35" s="576"/>
      <c r="U35" s="576"/>
      <c r="V35" s="576"/>
      <c r="W35" s="365"/>
      <c r="X35" s="365"/>
      <c r="Y35" s="366"/>
      <c r="Z35" s="603"/>
      <c r="AA35" s="386"/>
    </row>
    <row r="36" spans="1:27" ht="10.199999999999999" customHeight="1">
      <c r="A36" s="474">
        <v>91</v>
      </c>
      <c r="B36" s="572" t="str">
        <f>IF('Formular 4a_3'!B39&lt;1,"",'Formular 4a_3'!B39)</f>
        <v/>
      </c>
      <c r="C36" s="573"/>
      <c r="D36" s="573"/>
      <c r="E36" s="573"/>
      <c r="F36" s="574"/>
      <c r="G36" s="572" t="str">
        <f>IF('Formular 4a_3'!G39&lt;1,"",'Formular 4a_3'!G39)</f>
        <v/>
      </c>
      <c r="H36" s="573"/>
      <c r="I36" s="573"/>
      <c r="J36" s="573"/>
      <c r="K36" s="574"/>
      <c r="L36" s="631" t="str">
        <f>IF('Formular 4a_3'!O39&lt;1,"",'Formular 4a_3'!O39)</f>
        <v/>
      </c>
      <c r="M36" s="573"/>
      <c r="N36" s="573"/>
      <c r="O36" s="573"/>
      <c r="P36" s="574"/>
      <c r="Q36" s="572" t="str">
        <f>IF('Formular 4a_3'!S39&lt;1,"",'Formular 4a_3'!S39)</f>
        <v/>
      </c>
      <c r="R36" s="573"/>
      <c r="S36" s="573"/>
      <c r="T36" s="573"/>
      <c r="U36" s="573"/>
      <c r="V36" s="573"/>
      <c r="W36" s="363"/>
      <c r="X36" s="363"/>
      <c r="Y36" s="364"/>
      <c r="Z36" s="602" t="str">
        <f>IF('Formular 4a_3'!Z39&lt;1,"",'Formular 4a_3'!Z39)</f>
        <v/>
      </c>
      <c r="AA36" s="386"/>
    </row>
    <row r="37" spans="1:27" ht="10.199999999999999" customHeight="1">
      <c r="A37" s="519"/>
      <c r="B37" s="575"/>
      <c r="C37" s="576"/>
      <c r="D37" s="576"/>
      <c r="E37" s="576"/>
      <c r="F37" s="577"/>
      <c r="G37" s="575"/>
      <c r="H37" s="576"/>
      <c r="I37" s="576"/>
      <c r="J37" s="576"/>
      <c r="K37" s="577"/>
      <c r="L37" s="575"/>
      <c r="M37" s="576"/>
      <c r="N37" s="576"/>
      <c r="O37" s="576"/>
      <c r="P37" s="577"/>
      <c r="Q37" s="575"/>
      <c r="R37" s="576"/>
      <c r="S37" s="576"/>
      <c r="T37" s="576"/>
      <c r="U37" s="576"/>
      <c r="V37" s="576"/>
      <c r="W37" s="365"/>
      <c r="X37" s="365"/>
      <c r="Y37" s="366"/>
      <c r="Z37" s="603"/>
      <c r="AA37" s="386"/>
    </row>
    <row r="38" spans="1:27" ht="10.199999999999999" customHeight="1">
      <c r="A38" s="474">
        <v>92</v>
      </c>
      <c r="B38" s="572" t="str">
        <f>IF('Formular 4a_3'!B41&lt;1,"",'Formular 4a_3'!B41)</f>
        <v/>
      </c>
      <c r="C38" s="573"/>
      <c r="D38" s="573"/>
      <c r="E38" s="573"/>
      <c r="F38" s="574"/>
      <c r="G38" s="572" t="str">
        <f>IF('Formular 4a_3'!G41&lt;1,"",'Formular 4a_3'!G41)</f>
        <v/>
      </c>
      <c r="H38" s="573"/>
      <c r="I38" s="573"/>
      <c r="J38" s="573"/>
      <c r="K38" s="574"/>
      <c r="L38" s="631" t="str">
        <f>IF('Formular 4a_3'!O41&lt;1,"",'Formular 4a_3'!O41)</f>
        <v/>
      </c>
      <c r="M38" s="573"/>
      <c r="N38" s="573"/>
      <c r="O38" s="573"/>
      <c r="P38" s="574"/>
      <c r="Q38" s="572" t="str">
        <f>IF('Formular 4a_3'!S41&lt;1,"",'Formular 4a_3'!S41)</f>
        <v/>
      </c>
      <c r="R38" s="573"/>
      <c r="S38" s="573"/>
      <c r="T38" s="573"/>
      <c r="U38" s="573"/>
      <c r="V38" s="573"/>
      <c r="W38" s="363"/>
      <c r="X38" s="363"/>
      <c r="Y38" s="364"/>
      <c r="Z38" s="602" t="str">
        <f>IF('Formular 4a_3'!Z41&lt;1,"",'Formular 4a_3'!Z41)</f>
        <v/>
      </c>
      <c r="AA38" s="386"/>
    </row>
    <row r="39" spans="1:27" ht="10.199999999999999" customHeight="1">
      <c r="A39" s="519"/>
      <c r="B39" s="575"/>
      <c r="C39" s="576"/>
      <c r="D39" s="576"/>
      <c r="E39" s="576"/>
      <c r="F39" s="577"/>
      <c r="G39" s="575"/>
      <c r="H39" s="576"/>
      <c r="I39" s="576"/>
      <c r="J39" s="576"/>
      <c r="K39" s="577"/>
      <c r="L39" s="575"/>
      <c r="M39" s="576"/>
      <c r="N39" s="576"/>
      <c r="O39" s="576"/>
      <c r="P39" s="577"/>
      <c r="Q39" s="575"/>
      <c r="R39" s="576"/>
      <c r="S39" s="576"/>
      <c r="T39" s="576"/>
      <c r="U39" s="576"/>
      <c r="V39" s="576"/>
      <c r="W39" s="365"/>
      <c r="X39" s="365"/>
      <c r="Y39" s="366"/>
      <c r="Z39" s="603"/>
      <c r="AA39" s="386"/>
    </row>
    <row r="40" spans="1:27" ht="10.199999999999999" customHeight="1">
      <c r="A40" s="474">
        <v>93</v>
      </c>
      <c r="B40" s="572" t="str">
        <f>IF('Formular 4a_3'!B43&lt;1,"",'Formular 4a_3'!B43)</f>
        <v/>
      </c>
      <c r="C40" s="573"/>
      <c r="D40" s="573"/>
      <c r="E40" s="573"/>
      <c r="F40" s="574"/>
      <c r="G40" s="572" t="str">
        <f>IF('Formular 4a_3'!G43&lt;1,"",'Formular 4a_3'!G43)</f>
        <v/>
      </c>
      <c r="H40" s="573"/>
      <c r="I40" s="573"/>
      <c r="J40" s="573"/>
      <c r="K40" s="574"/>
      <c r="L40" s="631" t="str">
        <f>IF('Formular 4a_3'!O43&lt;1,"",'Formular 4a_3'!O43)</f>
        <v/>
      </c>
      <c r="M40" s="573"/>
      <c r="N40" s="573"/>
      <c r="O40" s="573"/>
      <c r="P40" s="574"/>
      <c r="Q40" s="572" t="str">
        <f>IF('Formular 4a_3'!S43&lt;1,"",'Formular 4a_3'!S43)</f>
        <v/>
      </c>
      <c r="R40" s="573"/>
      <c r="S40" s="573"/>
      <c r="T40" s="573"/>
      <c r="U40" s="573"/>
      <c r="V40" s="573"/>
      <c r="W40" s="363"/>
      <c r="X40" s="363"/>
      <c r="Y40" s="364"/>
      <c r="Z40" s="602" t="str">
        <f>IF('Formular 4a_3'!Z43&lt;1,"",'Formular 4a_3'!Z43)</f>
        <v/>
      </c>
      <c r="AA40" s="386"/>
    </row>
    <row r="41" spans="1:27" ht="10.199999999999999" customHeight="1">
      <c r="A41" s="519"/>
      <c r="B41" s="575"/>
      <c r="C41" s="576"/>
      <c r="D41" s="576"/>
      <c r="E41" s="576"/>
      <c r="F41" s="577"/>
      <c r="G41" s="575"/>
      <c r="H41" s="576"/>
      <c r="I41" s="576"/>
      <c r="J41" s="576"/>
      <c r="K41" s="577"/>
      <c r="L41" s="575"/>
      <c r="M41" s="576"/>
      <c r="N41" s="576"/>
      <c r="O41" s="576"/>
      <c r="P41" s="577"/>
      <c r="Q41" s="575"/>
      <c r="R41" s="576"/>
      <c r="S41" s="576"/>
      <c r="T41" s="576"/>
      <c r="U41" s="576"/>
      <c r="V41" s="576"/>
      <c r="W41" s="365"/>
      <c r="X41" s="365"/>
      <c r="Y41" s="366"/>
      <c r="Z41" s="603"/>
      <c r="AA41" s="386"/>
    </row>
    <row r="42" spans="1:27" ht="10.199999999999999" customHeight="1">
      <c r="A42" s="474">
        <v>94</v>
      </c>
      <c r="B42" s="572" t="str">
        <f>IF('Formular 4a_3'!B45&lt;1,"",'Formular 4a_3'!B45)</f>
        <v/>
      </c>
      <c r="C42" s="573"/>
      <c r="D42" s="573"/>
      <c r="E42" s="573"/>
      <c r="F42" s="574"/>
      <c r="G42" s="572" t="str">
        <f>IF('Formular 4a_3'!G45&lt;1,"",'Formular 4a_3'!G45)</f>
        <v/>
      </c>
      <c r="H42" s="573"/>
      <c r="I42" s="573"/>
      <c r="J42" s="573"/>
      <c r="K42" s="574"/>
      <c r="L42" s="631" t="str">
        <f>IF('Formular 4a_3'!O45&lt;1,"",'Formular 4a_3'!O45)</f>
        <v/>
      </c>
      <c r="M42" s="573"/>
      <c r="N42" s="573"/>
      <c r="O42" s="573"/>
      <c r="P42" s="574"/>
      <c r="Q42" s="572" t="str">
        <f>IF('Formular 4a_3'!S45&lt;1,"",'Formular 4a_3'!S45)</f>
        <v/>
      </c>
      <c r="R42" s="573"/>
      <c r="S42" s="573"/>
      <c r="T42" s="573"/>
      <c r="U42" s="573"/>
      <c r="V42" s="573"/>
      <c r="W42" s="363"/>
      <c r="X42" s="363"/>
      <c r="Y42" s="364"/>
      <c r="Z42" s="602" t="str">
        <f>IF('Formular 4a_3'!Z45&lt;1,"",'Formular 4a_3'!Z45)</f>
        <v/>
      </c>
      <c r="AA42" s="386"/>
    </row>
    <row r="43" spans="1:27" ht="10.199999999999999" customHeight="1">
      <c r="A43" s="519"/>
      <c r="B43" s="575"/>
      <c r="C43" s="576"/>
      <c r="D43" s="576"/>
      <c r="E43" s="576"/>
      <c r="F43" s="577"/>
      <c r="G43" s="575"/>
      <c r="H43" s="576"/>
      <c r="I43" s="576"/>
      <c r="J43" s="576"/>
      <c r="K43" s="577"/>
      <c r="L43" s="575"/>
      <c r="M43" s="576"/>
      <c r="N43" s="576"/>
      <c r="O43" s="576"/>
      <c r="P43" s="577"/>
      <c r="Q43" s="575"/>
      <c r="R43" s="576"/>
      <c r="S43" s="576"/>
      <c r="T43" s="576"/>
      <c r="U43" s="576"/>
      <c r="V43" s="576"/>
      <c r="W43" s="365"/>
      <c r="X43" s="365"/>
      <c r="Y43" s="366"/>
      <c r="Z43" s="603"/>
      <c r="AA43" s="386"/>
    </row>
    <row r="44" spans="1:27" ht="10.199999999999999" customHeight="1">
      <c r="A44" s="474">
        <v>95</v>
      </c>
      <c r="B44" s="572" t="str">
        <f>IF('Formular 4a_3'!B47&lt;1,"",'Formular 4a_3'!B47)</f>
        <v/>
      </c>
      <c r="C44" s="573"/>
      <c r="D44" s="573"/>
      <c r="E44" s="573"/>
      <c r="F44" s="574"/>
      <c r="G44" s="572" t="str">
        <f>IF('Formular 4a_3'!G47&lt;1,"",'Formular 4a_3'!G47)</f>
        <v/>
      </c>
      <c r="H44" s="573"/>
      <c r="I44" s="573"/>
      <c r="J44" s="573"/>
      <c r="K44" s="574"/>
      <c r="L44" s="631" t="str">
        <f>IF('Formular 4a_3'!O47&lt;1,"",'Formular 4a_3'!O47)</f>
        <v/>
      </c>
      <c r="M44" s="573"/>
      <c r="N44" s="573"/>
      <c r="O44" s="573"/>
      <c r="P44" s="574"/>
      <c r="Q44" s="572" t="str">
        <f>IF('Formular 4a_3'!S47&lt;1,"",'Formular 4a_3'!S47)</f>
        <v/>
      </c>
      <c r="R44" s="573"/>
      <c r="S44" s="573"/>
      <c r="T44" s="573"/>
      <c r="U44" s="573"/>
      <c r="V44" s="573"/>
      <c r="W44" s="363"/>
      <c r="X44" s="363"/>
      <c r="Y44" s="364"/>
      <c r="Z44" s="602" t="str">
        <f>IF('Formular 4a_3'!Z47&lt;1,"",'Formular 4a_3'!Z47)</f>
        <v/>
      </c>
      <c r="AA44" s="386"/>
    </row>
    <row r="45" spans="1:27" ht="10.199999999999999" customHeight="1">
      <c r="A45" s="519"/>
      <c r="B45" s="575"/>
      <c r="C45" s="576"/>
      <c r="D45" s="576"/>
      <c r="E45" s="576"/>
      <c r="F45" s="577"/>
      <c r="G45" s="575"/>
      <c r="H45" s="576"/>
      <c r="I45" s="576"/>
      <c r="J45" s="576"/>
      <c r="K45" s="577"/>
      <c r="L45" s="575"/>
      <c r="M45" s="576"/>
      <c r="N45" s="576"/>
      <c r="O45" s="576"/>
      <c r="P45" s="577"/>
      <c r="Q45" s="575"/>
      <c r="R45" s="576"/>
      <c r="S45" s="576"/>
      <c r="T45" s="576"/>
      <c r="U45" s="576"/>
      <c r="V45" s="576"/>
      <c r="W45" s="365"/>
      <c r="X45" s="365"/>
      <c r="Y45" s="366"/>
      <c r="Z45" s="603"/>
      <c r="AA45" s="386"/>
    </row>
    <row r="46" spans="1:27" ht="10.199999999999999" customHeight="1">
      <c r="A46" s="474">
        <v>96</v>
      </c>
      <c r="B46" s="572" t="str">
        <f>IF('Formular 4a_3'!B49&lt;1,"",'Formular 4a_3'!B49)</f>
        <v/>
      </c>
      <c r="C46" s="573"/>
      <c r="D46" s="573"/>
      <c r="E46" s="573"/>
      <c r="F46" s="574"/>
      <c r="G46" s="572" t="str">
        <f>IF('Formular 4a_3'!G49&lt;1,"",'Formular 4a_3'!G49)</f>
        <v/>
      </c>
      <c r="H46" s="573"/>
      <c r="I46" s="573"/>
      <c r="J46" s="573"/>
      <c r="K46" s="574"/>
      <c r="L46" s="631" t="str">
        <f>IF('Formular 4a_3'!O49&lt;1,"",'Formular 4a_3'!O49)</f>
        <v/>
      </c>
      <c r="M46" s="573"/>
      <c r="N46" s="573"/>
      <c r="O46" s="573"/>
      <c r="P46" s="574"/>
      <c r="Q46" s="572" t="str">
        <f>IF('Formular 4a_3'!S49&lt;1,"",'Formular 4a_3'!S49)</f>
        <v/>
      </c>
      <c r="R46" s="573"/>
      <c r="S46" s="573"/>
      <c r="T46" s="573"/>
      <c r="U46" s="573"/>
      <c r="V46" s="573"/>
      <c r="W46" s="363"/>
      <c r="X46" s="363"/>
      <c r="Y46" s="364"/>
      <c r="Z46" s="602" t="str">
        <f>IF('Formular 4a_3'!Z49&lt;1,"",'Formular 4a_3'!Z49)</f>
        <v/>
      </c>
      <c r="AA46" s="386"/>
    </row>
    <row r="47" spans="1:27" ht="10.199999999999999" customHeight="1">
      <c r="A47" s="519"/>
      <c r="B47" s="575"/>
      <c r="C47" s="576"/>
      <c r="D47" s="576"/>
      <c r="E47" s="576"/>
      <c r="F47" s="577"/>
      <c r="G47" s="575"/>
      <c r="H47" s="576"/>
      <c r="I47" s="576"/>
      <c r="J47" s="576"/>
      <c r="K47" s="577"/>
      <c r="L47" s="575"/>
      <c r="M47" s="576"/>
      <c r="N47" s="576"/>
      <c r="O47" s="576"/>
      <c r="P47" s="577"/>
      <c r="Q47" s="575"/>
      <c r="R47" s="576"/>
      <c r="S47" s="576"/>
      <c r="T47" s="576"/>
      <c r="U47" s="576"/>
      <c r="V47" s="576"/>
      <c r="W47" s="365"/>
      <c r="X47" s="365"/>
      <c r="Y47" s="366"/>
      <c r="Z47" s="603"/>
      <c r="AA47" s="386"/>
    </row>
    <row r="48" spans="1:27" ht="10.199999999999999" customHeight="1">
      <c r="A48" s="474">
        <v>97</v>
      </c>
      <c r="B48" s="572" t="str">
        <f>IF('Formular 4a_3'!B51&lt;1,"",'Formular 4a_3'!B51)</f>
        <v/>
      </c>
      <c r="C48" s="573"/>
      <c r="D48" s="573"/>
      <c r="E48" s="573"/>
      <c r="F48" s="574"/>
      <c r="G48" s="572" t="str">
        <f>IF('Formular 4a_3'!G51&lt;1,"",'Formular 4a_3'!G51)</f>
        <v/>
      </c>
      <c r="H48" s="573"/>
      <c r="I48" s="573"/>
      <c r="J48" s="573"/>
      <c r="K48" s="574"/>
      <c r="L48" s="631" t="str">
        <f>IF('Formular 4a_3'!O51&lt;1,"",'Formular 4a_3'!O51)</f>
        <v/>
      </c>
      <c r="M48" s="573"/>
      <c r="N48" s="573"/>
      <c r="O48" s="573"/>
      <c r="P48" s="574"/>
      <c r="Q48" s="572" t="str">
        <f>IF('Formular 4a_3'!S51&lt;1,"",'Formular 4a_3'!S51)</f>
        <v/>
      </c>
      <c r="R48" s="573"/>
      <c r="S48" s="573"/>
      <c r="T48" s="573"/>
      <c r="U48" s="573"/>
      <c r="V48" s="573"/>
      <c r="W48" s="363"/>
      <c r="X48" s="363"/>
      <c r="Y48" s="364"/>
      <c r="Z48" s="602" t="str">
        <f>IF('Formular 4a_3'!Z51&lt;1,"",'Formular 4a_3'!Z51)</f>
        <v/>
      </c>
      <c r="AA48" s="386"/>
    </row>
    <row r="49" spans="1:27" ht="10.199999999999999" customHeight="1">
      <c r="A49" s="519"/>
      <c r="B49" s="575"/>
      <c r="C49" s="576"/>
      <c r="D49" s="576"/>
      <c r="E49" s="576"/>
      <c r="F49" s="577"/>
      <c r="G49" s="575"/>
      <c r="H49" s="576"/>
      <c r="I49" s="576"/>
      <c r="J49" s="576"/>
      <c r="K49" s="577"/>
      <c r="L49" s="575"/>
      <c r="M49" s="576"/>
      <c r="N49" s="576"/>
      <c r="O49" s="576"/>
      <c r="P49" s="577"/>
      <c r="Q49" s="575"/>
      <c r="R49" s="576"/>
      <c r="S49" s="576"/>
      <c r="T49" s="576"/>
      <c r="U49" s="576"/>
      <c r="V49" s="576"/>
      <c r="W49" s="365"/>
      <c r="X49" s="365"/>
      <c r="Y49" s="366"/>
      <c r="Z49" s="603"/>
      <c r="AA49" s="386"/>
    </row>
    <row r="50" spans="1:27" ht="10.199999999999999" customHeight="1">
      <c r="A50" s="474">
        <v>98</v>
      </c>
      <c r="B50" s="572" t="str">
        <f>IF('Formular 4a_3'!B53&lt;1,"",'Formular 4a_3'!B53)</f>
        <v/>
      </c>
      <c r="C50" s="573"/>
      <c r="D50" s="573"/>
      <c r="E50" s="573"/>
      <c r="F50" s="574"/>
      <c r="G50" s="572" t="str">
        <f>IF('Formular 4a_3'!G53&lt;1,"",'Formular 4a_3'!G53)</f>
        <v/>
      </c>
      <c r="H50" s="573"/>
      <c r="I50" s="573"/>
      <c r="J50" s="573"/>
      <c r="K50" s="574"/>
      <c r="L50" s="631" t="str">
        <f>IF('Formular 4a_3'!O53&lt;1,"",'Formular 4a_3'!O53)</f>
        <v/>
      </c>
      <c r="M50" s="573"/>
      <c r="N50" s="573"/>
      <c r="O50" s="573"/>
      <c r="P50" s="574"/>
      <c r="Q50" s="572" t="str">
        <f>IF('Formular 4a_3'!S53&lt;1,"",'Formular 4a_3'!S53)</f>
        <v/>
      </c>
      <c r="R50" s="573"/>
      <c r="S50" s="573"/>
      <c r="T50" s="573"/>
      <c r="U50" s="573"/>
      <c r="V50" s="573"/>
      <c r="W50" s="363"/>
      <c r="X50" s="363"/>
      <c r="Y50" s="364"/>
      <c r="Z50" s="602" t="str">
        <f>IF('Formular 4a_3'!Z53&lt;1,"",'Formular 4a_3'!Z53)</f>
        <v/>
      </c>
      <c r="AA50" s="386"/>
    </row>
    <row r="51" spans="1:27" ht="10.199999999999999" customHeight="1">
      <c r="A51" s="519"/>
      <c r="B51" s="575"/>
      <c r="C51" s="576"/>
      <c r="D51" s="576"/>
      <c r="E51" s="576"/>
      <c r="F51" s="577"/>
      <c r="G51" s="575"/>
      <c r="H51" s="576"/>
      <c r="I51" s="576"/>
      <c r="J51" s="576"/>
      <c r="K51" s="577"/>
      <c r="L51" s="575"/>
      <c r="M51" s="576"/>
      <c r="N51" s="576"/>
      <c r="O51" s="576"/>
      <c r="P51" s="577"/>
      <c r="Q51" s="575"/>
      <c r="R51" s="576"/>
      <c r="S51" s="576"/>
      <c r="T51" s="576"/>
      <c r="U51" s="576"/>
      <c r="V51" s="576"/>
      <c r="W51" s="365"/>
      <c r="X51" s="365"/>
      <c r="Y51" s="366"/>
      <c r="Z51" s="603"/>
      <c r="AA51" s="386"/>
    </row>
    <row r="52" spans="1:27" ht="10.199999999999999" customHeight="1">
      <c r="A52" s="474">
        <v>99</v>
      </c>
      <c r="B52" s="572" t="str">
        <f>IF('Formular 4a_3'!B55&lt;1,"",'Formular 4a_3'!B55)</f>
        <v/>
      </c>
      <c r="C52" s="573"/>
      <c r="D52" s="573"/>
      <c r="E52" s="573"/>
      <c r="F52" s="574"/>
      <c r="G52" s="572" t="str">
        <f>IF('Formular 4a_3'!G55&lt;1,"",'Formular 4a_3'!G55)</f>
        <v/>
      </c>
      <c r="H52" s="573"/>
      <c r="I52" s="573"/>
      <c r="J52" s="573"/>
      <c r="K52" s="574"/>
      <c r="L52" s="631" t="str">
        <f>IF('Formular 4a_3'!O55&lt;1,"",'Formular 4a_3'!O55)</f>
        <v/>
      </c>
      <c r="M52" s="573"/>
      <c r="N52" s="573"/>
      <c r="O52" s="573"/>
      <c r="P52" s="574"/>
      <c r="Q52" s="572" t="str">
        <f>IF('Formular 4a_3'!S55&lt;1,"",'Formular 4a_3'!S55)</f>
        <v/>
      </c>
      <c r="R52" s="573"/>
      <c r="S52" s="573"/>
      <c r="T52" s="573"/>
      <c r="U52" s="573"/>
      <c r="V52" s="573"/>
      <c r="W52" s="363"/>
      <c r="X52" s="363"/>
      <c r="Y52" s="364"/>
      <c r="Z52" s="602" t="str">
        <f>IF('Formular 4a_3'!Z55&lt;1,"",'Formular 4a_3'!Z55)</f>
        <v/>
      </c>
      <c r="AA52" s="386"/>
    </row>
    <row r="53" spans="1:27" ht="10.199999999999999" customHeight="1">
      <c r="A53" s="519"/>
      <c r="B53" s="575"/>
      <c r="C53" s="576"/>
      <c r="D53" s="576"/>
      <c r="E53" s="576"/>
      <c r="F53" s="577"/>
      <c r="G53" s="575"/>
      <c r="H53" s="576"/>
      <c r="I53" s="576"/>
      <c r="J53" s="576"/>
      <c r="K53" s="577"/>
      <c r="L53" s="575"/>
      <c r="M53" s="576"/>
      <c r="N53" s="576"/>
      <c r="O53" s="576"/>
      <c r="P53" s="577"/>
      <c r="Q53" s="575"/>
      <c r="R53" s="576"/>
      <c r="S53" s="576"/>
      <c r="T53" s="576"/>
      <c r="U53" s="576"/>
      <c r="V53" s="576"/>
      <c r="W53" s="365"/>
      <c r="X53" s="365"/>
      <c r="Y53" s="366"/>
      <c r="Z53" s="603"/>
      <c r="AA53" s="386"/>
    </row>
    <row r="54" spans="1:27" ht="10.199999999999999" customHeight="1">
      <c r="A54" s="474">
        <v>100</v>
      </c>
      <c r="B54" s="572" t="str">
        <f>IF('Formular 4a_3'!B57&lt;1,"",'Formular 4a_3'!B57)</f>
        <v/>
      </c>
      <c r="C54" s="573"/>
      <c r="D54" s="573"/>
      <c r="E54" s="573"/>
      <c r="F54" s="574"/>
      <c r="G54" s="572" t="str">
        <f>IF('Formular 4a_3'!G57&lt;1,"",'Formular 4a_3'!G57)</f>
        <v/>
      </c>
      <c r="H54" s="573"/>
      <c r="I54" s="573"/>
      <c r="J54" s="573"/>
      <c r="K54" s="574"/>
      <c r="L54" s="631" t="str">
        <f>IF('Formular 4a_3'!O57&lt;1,"",'Formular 4a_3'!O57)</f>
        <v/>
      </c>
      <c r="M54" s="573"/>
      <c r="N54" s="573"/>
      <c r="O54" s="573"/>
      <c r="P54" s="574"/>
      <c r="Q54" s="572" t="str">
        <f>IF('Formular 4a_3'!S57&lt;1,"",'Formular 4a_3'!S57)</f>
        <v/>
      </c>
      <c r="R54" s="573"/>
      <c r="S54" s="573"/>
      <c r="T54" s="573"/>
      <c r="U54" s="573"/>
      <c r="V54" s="573"/>
      <c r="W54" s="363"/>
      <c r="X54" s="363"/>
      <c r="Y54" s="364"/>
      <c r="Z54" s="602" t="str">
        <f>IF('Formular 4a_3'!Z57&lt;1,"",'Formular 4a_3'!Z57)</f>
        <v/>
      </c>
      <c r="AA54" s="386"/>
    </row>
    <row r="55" spans="1:27" ht="10.199999999999999" customHeight="1">
      <c r="A55" s="519"/>
      <c r="B55" s="575"/>
      <c r="C55" s="576"/>
      <c r="D55" s="576"/>
      <c r="E55" s="576"/>
      <c r="F55" s="577"/>
      <c r="G55" s="575"/>
      <c r="H55" s="576"/>
      <c r="I55" s="576"/>
      <c r="J55" s="576"/>
      <c r="K55" s="577"/>
      <c r="L55" s="575"/>
      <c r="M55" s="576"/>
      <c r="N55" s="576"/>
      <c r="O55" s="576"/>
      <c r="P55" s="577"/>
      <c r="Q55" s="575"/>
      <c r="R55" s="576"/>
      <c r="S55" s="576"/>
      <c r="T55" s="576"/>
      <c r="U55" s="576"/>
      <c r="V55" s="576"/>
      <c r="W55" s="365"/>
      <c r="X55" s="365"/>
      <c r="Y55" s="366"/>
      <c r="Z55" s="603"/>
      <c r="AA55" s="386"/>
    </row>
    <row r="56" spans="1:27" ht="10.199999999999999" customHeight="1">
      <c r="A56" s="474">
        <v>101</v>
      </c>
      <c r="B56" s="572" t="str">
        <f>IF('Formular 4a_3'!B59&lt;1,"",'Formular 4a_3'!B59)</f>
        <v/>
      </c>
      <c r="C56" s="573"/>
      <c r="D56" s="573"/>
      <c r="E56" s="573"/>
      <c r="F56" s="574"/>
      <c r="G56" s="572" t="str">
        <f>IF('Formular 4a_3'!G59&lt;1,"",'Formular 4a_3'!G59)</f>
        <v/>
      </c>
      <c r="H56" s="573"/>
      <c r="I56" s="573"/>
      <c r="J56" s="573"/>
      <c r="K56" s="574"/>
      <c r="L56" s="631" t="str">
        <f>IF('Formular 4a_3'!O59&lt;1,"",'Formular 4a_3'!O59)</f>
        <v/>
      </c>
      <c r="M56" s="573"/>
      <c r="N56" s="573"/>
      <c r="O56" s="573"/>
      <c r="P56" s="574"/>
      <c r="Q56" s="572" t="str">
        <f>IF('Formular 4a_3'!S59&lt;1,"",'Formular 4a_3'!S59)</f>
        <v/>
      </c>
      <c r="R56" s="573"/>
      <c r="S56" s="573"/>
      <c r="T56" s="573"/>
      <c r="U56" s="573"/>
      <c r="V56" s="573"/>
      <c r="W56" s="363"/>
      <c r="X56" s="363"/>
      <c r="Y56" s="364"/>
      <c r="Z56" s="602" t="str">
        <f>IF('Formular 4a_3'!Z59&lt;1,"",'Formular 4a_3'!Z59)</f>
        <v/>
      </c>
      <c r="AA56" s="386"/>
    </row>
    <row r="57" spans="1:27" ht="9.6" customHeight="1">
      <c r="A57" s="475"/>
      <c r="B57" s="575"/>
      <c r="C57" s="576"/>
      <c r="D57" s="576"/>
      <c r="E57" s="576"/>
      <c r="F57" s="577"/>
      <c r="G57" s="575"/>
      <c r="H57" s="576"/>
      <c r="I57" s="576"/>
      <c r="J57" s="576"/>
      <c r="K57" s="577"/>
      <c r="L57" s="575"/>
      <c r="M57" s="576"/>
      <c r="N57" s="576"/>
      <c r="O57" s="576"/>
      <c r="P57" s="577"/>
      <c r="Q57" s="575"/>
      <c r="R57" s="576"/>
      <c r="S57" s="576"/>
      <c r="T57" s="576"/>
      <c r="U57" s="576"/>
      <c r="V57" s="576"/>
      <c r="W57" s="365"/>
      <c r="X57" s="365"/>
      <c r="Y57" s="366"/>
      <c r="Z57" s="603"/>
      <c r="AA57" s="386"/>
    </row>
    <row r="58" spans="1:27" ht="10.199999999999999" customHeight="1">
      <c r="A58" s="474">
        <v>102</v>
      </c>
      <c r="B58" s="572" t="str">
        <f>IF('Formular 4a_3'!B61&lt;1,"",'Formular 4a_3'!B61)</f>
        <v/>
      </c>
      <c r="C58" s="573"/>
      <c r="D58" s="573"/>
      <c r="E58" s="573"/>
      <c r="F58" s="574"/>
      <c r="G58" s="572" t="str">
        <f>IF('Formular 4a_3'!G61&lt;1,"",'Formular 4a_3'!G61)</f>
        <v/>
      </c>
      <c r="H58" s="573"/>
      <c r="I58" s="573"/>
      <c r="J58" s="573"/>
      <c r="K58" s="574"/>
      <c r="L58" s="631" t="str">
        <f>IF('Formular 4a_3'!O61&lt;1,"",'Formular 4a_3'!O61)</f>
        <v/>
      </c>
      <c r="M58" s="573"/>
      <c r="N58" s="573"/>
      <c r="O58" s="573"/>
      <c r="P58" s="574"/>
      <c r="Q58" s="572" t="str">
        <f>IF('Formular 4a_3'!S61&lt;1,"",'Formular 4a_3'!S61)</f>
        <v/>
      </c>
      <c r="R58" s="573"/>
      <c r="S58" s="573"/>
      <c r="T58" s="573"/>
      <c r="U58" s="573"/>
      <c r="V58" s="573"/>
      <c r="W58" s="363"/>
      <c r="X58" s="363"/>
      <c r="Y58" s="364"/>
      <c r="Z58" s="602" t="str">
        <f>IF('Formular 4a_3'!Z61&lt;1,"",'Formular 4a_3'!Z61)</f>
        <v/>
      </c>
      <c r="AA58" s="386"/>
    </row>
    <row r="59" spans="1:27" ht="10.199999999999999" customHeight="1">
      <c r="A59" s="475"/>
      <c r="B59" s="575"/>
      <c r="C59" s="576"/>
      <c r="D59" s="576"/>
      <c r="E59" s="576"/>
      <c r="F59" s="577"/>
      <c r="G59" s="575"/>
      <c r="H59" s="576"/>
      <c r="I59" s="576"/>
      <c r="J59" s="576"/>
      <c r="K59" s="577"/>
      <c r="L59" s="575"/>
      <c r="M59" s="576"/>
      <c r="N59" s="576"/>
      <c r="O59" s="576"/>
      <c r="P59" s="577"/>
      <c r="Q59" s="575"/>
      <c r="R59" s="576"/>
      <c r="S59" s="576"/>
      <c r="T59" s="576"/>
      <c r="U59" s="576"/>
      <c r="V59" s="576"/>
      <c r="W59" s="365"/>
      <c r="X59" s="365"/>
      <c r="Y59" s="366"/>
      <c r="Z59" s="603"/>
      <c r="AA59" s="386"/>
    </row>
    <row r="60" spans="1:27" ht="10.199999999999999" customHeight="1">
      <c r="A60" s="474">
        <v>103</v>
      </c>
      <c r="B60" s="572" t="str">
        <f>IF('Formular 4a_3'!B63&lt;1,"",'Formular 4a_3'!B63)</f>
        <v/>
      </c>
      <c r="C60" s="573"/>
      <c r="D60" s="573"/>
      <c r="E60" s="573"/>
      <c r="F60" s="574"/>
      <c r="G60" s="572" t="str">
        <f>IF('Formular 4a_3'!G63&lt;1,"",'Formular 4a_3'!G63)</f>
        <v/>
      </c>
      <c r="H60" s="573"/>
      <c r="I60" s="573"/>
      <c r="J60" s="573"/>
      <c r="K60" s="574"/>
      <c r="L60" s="631" t="str">
        <f>IF('Formular 4a_3'!O63&lt;1,"",'Formular 4a_3'!O63)</f>
        <v/>
      </c>
      <c r="M60" s="573"/>
      <c r="N60" s="573"/>
      <c r="O60" s="573"/>
      <c r="P60" s="574"/>
      <c r="Q60" s="572" t="str">
        <f>IF('Formular 4a_3'!S63&lt;1,"",'Formular 4a_3'!S63)</f>
        <v/>
      </c>
      <c r="R60" s="573"/>
      <c r="S60" s="573"/>
      <c r="T60" s="573"/>
      <c r="U60" s="573"/>
      <c r="V60" s="573"/>
      <c r="W60" s="363"/>
      <c r="X60" s="363"/>
      <c r="Y60" s="364"/>
      <c r="Z60" s="602" t="str">
        <f>IF('Formular 4a_3'!Z63&lt;1,"",'Formular 4a_3'!Z63)</f>
        <v/>
      </c>
      <c r="AA60" s="386"/>
    </row>
    <row r="61" spans="1:27" ht="10.199999999999999" customHeight="1">
      <c r="A61" s="475"/>
      <c r="B61" s="575"/>
      <c r="C61" s="576"/>
      <c r="D61" s="576"/>
      <c r="E61" s="576"/>
      <c r="F61" s="577"/>
      <c r="G61" s="575"/>
      <c r="H61" s="576"/>
      <c r="I61" s="576"/>
      <c r="J61" s="576"/>
      <c r="K61" s="577"/>
      <c r="L61" s="575"/>
      <c r="M61" s="576"/>
      <c r="N61" s="576"/>
      <c r="O61" s="576"/>
      <c r="P61" s="577"/>
      <c r="Q61" s="575"/>
      <c r="R61" s="576"/>
      <c r="S61" s="576"/>
      <c r="T61" s="576"/>
      <c r="U61" s="576"/>
      <c r="V61" s="576"/>
      <c r="W61" s="365"/>
      <c r="X61" s="365"/>
      <c r="Y61" s="366"/>
      <c r="Z61" s="603"/>
      <c r="AA61" s="386"/>
    </row>
    <row r="62" spans="1:27" ht="10.199999999999999" customHeight="1">
      <c r="A62" s="474">
        <v>104</v>
      </c>
      <c r="B62" s="572" t="str">
        <f>IF('Formular 4a_3'!B65&lt;1,"",'Formular 4a_3'!B65)</f>
        <v/>
      </c>
      <c r="C62" s="573"/>
      <c r="D62" s="573"/>
      <c r="E62" s="573"/>
      <c r="F62" s="574"/>
      <c r="G62" s="572" t="str">
        <f>IF('Formular 4a_3'!G65&lt;1,"",'Formular 4a_3'!G65)</f>
        <v/>
      </c>
      <c r="H62" s="573"/>
      <c r="I62" s="573"/>
      <c r="J62" s="573"/>
      <c r="K62" s="574"/>
      <c r="L62" s="631" t="str">
        <f>IF('Formular 4a_3'!O65&lt;1,"",'Formular 4a_3'!O65)</f>
        <v/>
      </c>
      <c r="M62" s="573"/>
      <c r="N62" s="573"/>
      <c r="O62" s="573"/>
      <c r="P62" s="574"/>
      <c r="Q62" s="572" t="str">
        <f>IF('Formular 4a_3'!S65&lt;1,"",'Formular 4a_3'!S65)</f>
        <v/>
      </c>
      <c r="R62" s="573"/>
      <c r="S62" s="573"/>
      <c r="T62" s="573"/>
      <c r="U62" s="573"/>
      <c r="V62" s="573"/>
      <c r="W62" s="363"/>
      <c r="X62" s="363"/>
      <c r="Y62" s="364"/>
      <c r="Z62" s="602" t="str">
        <f>IF('Formular 4a_3'!Z65&lt;1,"",'Formular 4a_3'!Z65)</f>
        <v/>
      </c>
      <c r="AA62" s="386"/>
    </row>
    <row r="63" spans="1:27" ht="10.199999999999999" customHeight="1">
      <c r="A63" s="475"/>
      <c r="B63" s="575"/>
      <c r="C63" s="576"/>
      <c r="D63" s="576"/>
      <c r="E63" s="576"/>
      <c r="F63" s="577"/>
      <c r="G63" s="575"/>
      <c r="H63" s="576"/>
      <c r="I63" s="576"/>
      <c r="J63" s="576"/>
      <c r="K63" s="577"/>
      <c r="L63" s="575"/>
      <c r="M63" s="576"/>
      <c r="N63" s="576"/>
      <c r="O63" s="576"/>
      <c r="P63" s="577"/>
      <c r="Q63" s="575"/>
      <c r="R63" s="576"/>
      <c r="S63" s="576"/>
      <c r="T63" s="576"/>
      <c r="U63" s="576"/>
      <c r="V63" s="576"/>
      <c r="W63" s="365"/>
      <c r="X63" s="365"/>
      <c r="Y63" s="366"/>
      <c r="Z63" s="603"/>
      <c r="AA63" s="386"/>
    </row>
    <row r="64" spans="1:27" ht="10.199999999999999" customHeight="1">
      <c r="A64" s="474">
        <v>105</v>
      </c>
      <c r="B64" s="572" t="str">
        <f>IF('Formular 4a_3'!B67&lt;1,"",'Formular 4a_3'!B67)</f>
        <v/>
      </c>
      <c r="C64" s="573"/>
      <c r="D64" s="573"/>
      <c r="E64" s="573"/>
      <c r="F64" s="574"/>
      <c r="G64" s="572" t="str">
        <f>IF('Formular 4a_3'!G67&lt;1,"",'Formular 4a_3'!G67)</f>
        <v/>
      </c>
      <c r="H64" s="573"/>
      <c r="I64" s="573"/>
      <c r="J64" s="573"/>
      <c r="K64" s="574"/>
      <c r="L64" s="631" t="str">
        <f>IF('Formular 4a_3'!O67&lt;1,"",'Formular 4a_3'!O67)</f>
        <v/>
      </c>
      <c r="M64" s="573"/>
      <c r="N64" s="573"/>
      <c r="O64" s="573"/>
      <c r="P64" s="574"/>
      <c r="Q64" s="572" t="str">
        <f>IF('Formular 4a_3'!S67&lt;1,"",'Formular 4a_3'!S67)</f>
        <v/>
      </c>
      <c r="R64" s="573"/>
      <c r="S64" s="573"/>
      <c r="T64" s="573"/>
      <c r="U64" s="573"/>
      <c r="V64" s="573"/>
      <c r="W64" s="363"/>
      <c r="X64" s="363"/>
      <c r="Y64" s="364"/>
      <c r="Z64" s="602" t="str">
        <f>IF('Formular 4a_3'!Z67&lt;1,"",'Formular 4a_3'!Z67)</f>
        <v/>
      </c>
      <c r="AA64" s="386"/>
    </row>
    <row r="65" spans="1:27" ht="10.199999999999999" customHeight="1">
      <c r="A65" s="475"/>
      <c r="B65" s="575"/>
      <c r="C65" s="576"/>
      <c r="D65" s="576"/>
      <c r="E65" s="576"/>
      <c r="F65" s="577"/>
      <c r="G65" s="575"/>
      <c r="H65" s="576"/>
      <c r="I65" s="576"/>
      <c r="J65" s="576"/>
      <c r="K65" s="577"/>
      <c r="L65" s="575"/>
      <c r="M65" s="576"/>
      <c r="N65" s="576"/>
      <c r="O65" s="576"/>
      <c r="P65" s="577"/>
      <c r="Q65" s="575"/>
      <c r="R65" s="576"/>
      <c r="S65" s="576"/>
      <c r="T65" s="576"/>
      <c r="U65" s="576"/>
      <c r="V65" s="576"/>
      <c r="W65" s="365"/>
      <c r="X65" s="365"/>
      <c r="Y65" s="366"/>
      <c r="Z65" s="603"/>
      <c r="AA65" s="386"/>
    </row>
    <row r="66" spans="1:27" ht="10.199999999999999" customHeight="1">
      <c r="A66" s="474">
        <v>106</v>
      </c>
      <c r="B66" s="572" t="str">
        <f>IF('Formular 4a_3'!B69&lt;1,"",'Formular 4a_3'!B69)</f>
        <v/>
      </c>
      <c r="C66" s="573"/>
      <c r="D66" s="573"/>
      <c r="E66" s="573"/>
      <c r="F66" s="574"/>
      <c r="G66" s="572" t="str">
        <f>IF('Formular 4a_3'!G69&lt;1,"",'Formular 4a_3'!G69)</f>
        <v/>
      </c>
      <c r="H66" s="573"/>
      <c r="I66" s="573"/>
      <c r="J66" s="573"/>
      <c r="K66" s="574"/>
      <c r="L66" s="631" t="str">
        <f>IF('Formular 4a_3'!O69&lt;1,"",'Formular 4a_3'!O69)</f>
        <v/>
      </c>
      <c r="M66" s="573"/>
      <c r="N66" s="573"/>
      <c r="O66" s="573"/>
      <c r="P66" s="574"/>
      <c r="Q66" s="572" t="str">
        <f>IF('Formular 4a_3'!S69&lt;1,"",'Formular 4a_3'!S69)</f>
        <v/>
      </c>
      <c r="R66" s="573"/>
      <c r="S66" s="573"/>
      <c r="T66" s="573"/>
      <c r="U66" s="573"/>
      <c r="V66" s="573"/>
      <c r="W66" s="363"/>
      <c r="X66" s="363"/>
      <c r="Y66" s="364"/>
      <c r="Z66" s="602" t="str">
        <f>IF('Formular 4a_3'!Z69&lt;1,"",'Formular 4a_3'!Z69)</f>
        <v/>
      </c>
      <c r="AA66" s="386"/>
    </row>
    <row r="67" spans="1:27" ht="10.199999999999999" customHeight="1">
      <c r="A67" s="475"/>
      <c r="B67" s="575"/>
      <c r="C67" s="576"/>
      <c r="D67" s="576"/>
      <c r="E67" s="576"/>
      <c r="F67" s="577"/>
      <c r="G67" s="575"/>
      <c r="H67" s="576"/>
      <c r="I67" s="576"/>
      <c r="J67" s="576"/>
      <c r="K67" s="577"/>
      <c r="L67" s="575"/>
      <c r="M67" s="576"/>
      <c r="N67" s="576"/>
      <c r="O67" s="576"/>
      <c r="P67" s="577"/>
      <c r="Q67" s="575"/>
      <c r="R67" s="576"/>
      <c r="S67" s="576"/>
      <c r="T67" s="576"/>
      <c r="U67" s="576"/>
      <c r="V67" s="576"/>
      <c r="W67" s="365"/>
      <c r="X67" s="365"/>
      <c r="Y67" s="366"/>
      <c r="Z67" s="603"/>
      <c r="AA67" s="386"/>
    </row>
    <row r="68" spans="1:27" ht="10.199999999999999" customHeight="1">
      <c r="A68" s="474">
        <v>107</v>
      </c>
      <c r="B68" s="572" t="str">
        <f>IF('Formular 4a_3'!B71&lt;1,"",'Formular 4a_3'!B71)</f>
        <v/>
      </c>
      <c r="C68" s="573"/>
      <c r="D68" s="573"/>
      <c r="E68" s="573"/>
      <c r="F68" s="574"/>
      <c r="G68" s="572" t="str">
        <f>IF('Formular 4a_3'!G71&lt;1,"",'Formular 4a_3'!G71)</f>
        <v/>
      </c>
      <c r="H68" s="573"/>
      <c r="I68" s="573"/>
      <c r="J68" s="573"/>
      <c r="K68" s="574"/>
      <c r="L68" s="631" t="str">
        <f>IF('Formular 4a_3'!O71&lt;1,"",'Formular 4a_3'!O71)</f>
        <v/>
      </c>
      <c r="M68" s="573"/>
      <c r="N68" s="573"/>
      <c r="O68" s="573"/>
      <c r="P68" s="574"/>
      <c r="Q68" s="572" t="str">
        <f>IF('Formular 4a_3'!S71&lt;1,"",'Formular 4a_3'!S71)</f>
        <v/>
      </c>
      <c r="R68" s="573"/>
      <c r="S68" s="573"/>
      <c r="T68" s="573"/>
      <c r="U68" s="573"/>
      <c r="V68" s="573"/>
      <c r="W68" s="363"/>
      <c r="X68" s="363"/>
      <c r="Y68" s="364"/>
      <c r="Z68" s="602" t="str">
        <f>IF('Formular 4a_3'!Z71&lt;1,"",'Formular 4a_3'!Z71)</f>
        <v/>
      </c>
      <c r="AA68" s="386"/>
    </row>
    <row r="69" spans="1:27" ht="10.199999999999999" customHeight="1">
      <c r="A69" s="475"/>
      <c r="B69" s="575"/>
      <c r="C69" s="576"/>
      <c r="D69" s="576"/>
      <c r="E69" s="576"/>
      <c r="F69" s="577"/>
      <c r="G69" s="575"/>
      <c r="H69" s="576"/>
      <c r="I69" s="576"/>
      <c r="J69" s="576"/>
      <c r="K69" s="577"/>
      <c r="L69" s="575"/>
      <c r="M69" s="576"/>
      <c r="N69" s="576"/>
      <c r="O69" s="576"/>
      <c r="P69" s="577"/>
      <c r="Q69" s="575"/>
      <c r="R69" s="576"/>
      <c r="S69" s="576"/>
      <c r="T69" s="576"/>
      <c r="U69" s="576"/>
      <c r="V69" s="576"/>
      <c r="W69" s="365"/>
      <c r="X69" s="365"/>
      <c r="Y69" s="366"/>
      <c r="Z69" s="603"/>
      <c r="AA69" s="386"/>
    </row>
    <row r="70" spans="1:27" ht="10.199999999999999" customHeight="1">
      <c r="A70" s="474">
        <v>108</v>
      </c>
      <c r="B70" s="572" t="str">
        <f>IF('Formular 4a_3'!B73&lt;1,"",'Formular 4a_3'!B73)</f>
        <v/>
      </c>
      <c r="C70" s="573"/>
      <c r="D70" s="573"/>
      <c r="E70" s="573"/>
      <c r="F70" s="574"/>
      <c r="G70" s="572" t="str">
        <f>IF('Formular 4a_3'!G73&lt;1,"",'Formular 4a_3'!G73)</f>
        <v/>
      </c>
      <c r="H70" s="573"/>
      <c r="I70" s="573"/>
      <c r="J70" s="573"/>
      <c r="K70" s="574"/>
      <c r="L70" s="631" t="str">
        <f>IF('Formular 4a_3'!O73&lt;1,"",'Formular 4a_3'!O73)</f>
        <v/>
      </c>
      <c r="M70" s="573"/>
      <c r="N70" s="573"/>
      <c r="O70" s="573"/>
      <c r="P70" s="574"/>
      <c r="Q70" s="572" t="str">
        <f>IF('Formular 4a_3'!S73&lt;1,"",'Formular 4a_3'!S73)</f>
        <v/>
      </c>
      <c r="R70" s="573"/>
      <c r="S70" s="573"/>
      <c r="T70" s="573"/>
      <c r="U70" s="573"/>
      <c r="V70" s="573"/>
      <c r="W70" s="363"/>
      <c r="X70" s="363"/>
      <c r="Y70" s="364"/>
      <c r="Z70" s="602" t="str">
        <f>IF('Formular 4a_3'!Z73&lt;1,"",'Formular 4a_3'!Z73)</f>
        <v/>
      </c>
      <c r="AA70" s="386"/>
    </row>
    <row r="71" spans="1:27" ht="10.199999999999999" customHeight="1">
      <c r="A71" s="475"/>
      <c r="B71" s="575"/>
      <c r="C71" s="576"/>
      <c r="D71" s="576"/>
      <c r="E71" s="576"/>
      <c r="F71" s="577"/>
      <c r="G71" s="575"/>
      <c r="H71" s="576"/>
      <c r="I71" s="576"/>
      <c r="J71" s="576"/>
      <c r="K71" s="577"/>
      <c r="L71" s="575"/>
      <c r="M71" s="576"/>
      <c r="N71" s="576"/>
      <c r="O71" s="576"/>
      <c r="P71" s="577"/>
      <c r="Q71" s="575"/>
      <c r="R71" s="576"/>
      <c r="S71" s="576"/>
      <c r="T71" s="576"/>
      <c r="U71" s="576"/>
      <c r="V71" s="576"/>
      <c r="W71" s="365"/>
      <c r="X71" s="365"/>
      <c r="Y71" s="366"/>
      <c r="Z71" s="603"/>
      <c r="AA71" s="386"/>
    </row>
    <row r="72" spans="1:27" ht="10.199999999999999" customHeight="1">
      <c r="A72" s="474">
        <v>109</v>
      </c>
      <c r="B72" s="572" t="str">
        <f>IF('Formular 4a_3'!B75&lt;1,"",'Formular 4a_3'!B75)</f>
        <v/>
      </c>
      <c r="C72" s="573"/>
      <c r="D72" s="573"/>
      <c r="E72" s="573"/>
      <c r="F72" s="574"/>
      <c r="G72" s="572" t="str">
        <f>IF('Formular 4a_3'!G75&lt;1,"",'Formular 4a_3'!G75)</f>
        <v/>
      </c>
      <c r="H72" s="573"/>
      <c r="I72" s="573"/>
      <c r="J72" s="573"/>
      <c r="K72" s="574"/>
      <c r="L72" s="631" t="str">
        <f>IF('Formular 4a_3'!O75&lt;1,"",'Formular 4a_3'!O75)</f>
        <v/>
      </c>
      <c r="M72" s="573"/>
      <c r="N72" s="573"/>
      <c r="O72" s="573"/>
      <c r="P72" s="574"/>
      <c r="Q72" s="572" t="str">
        <f>IF('Formular 4a_3'!S75&lt;1,"",'Formular 4a_3'!S75)</f>
        <v/>
      </c>
      <c r="R72" s="573"/>
      <c r="S72" s="573"/>
      <c r="T72" s="573"/>
      <c r="U72" s="573"/>
      <c r="V72" s="573"/>
      <c r="W72" s="363"/>
      <c r="X72" s="363"/>
      <c r="Y72" s="364"/>
      <c r="Z72" s="602" t="str">
        <f>IF('Formular 4a_3'!Z75&lt;1,"",'Formular 4a_3'!Z75)</f>
        <v/>
      </c>
      <c r="AA72" s="386"/>
    </row>
    <row r="73" spans="1:27" ht="10.199999999999999" customHeight="1">
      <c r="A73" s="475"/>
      <c r="B73" s="575"/>
      <c r="C73" s="576"/>
      <c r="D73" s="576"/>
      <c r="E73" s="576"/>
      <c r="F73" s="577"/>
      <c r="G73" s="575"/>
      <c r="H73" s="576"/>
      <c r="I73" s="576"/>
      <c r="J73" s="576"/>
      <c r="K73" s="577"/>
      <c r="L73" s="575"/>
      <c r="M73" s="576"/>
      <c r="N73" s="576"/>
      <c r="O73" s="576"/>
      <c r="P73" s="577"/>
      <c r="Q73" s="575"/>
      <c r="R73" s="576"/>
      <c r="S73" s="576"/>
      <c r="T73" s="576"/>
      <c r="U73" s="576"/>
      <c r="V73" s="576"/>
      <c r="W73" s="365"/>
      <c r="X73" s="365"/>
      <c r="Y73" s="366"/>
      <c r="Z73" s="603"/>
      <c r="AA73" s="386"/>
    </row>
    <row r="74" spans="1:27" ht="10.199999999999999" customHeight="1">
      <c r="A74" s="474">
        <v>110</v>
      </c>
      <c r="B74" s="572" t="str">
        <f>IF('Formular 4a_3'!B77&lt;1,"",'Formular 4a_3'!B77)</f>
        <v/>
      </c>
      <c r="C74" s="573"/>
      <c r="D74" s="573"/>
      <c r="E74" s="573"/>
      <c r="F74" s="574"/>
      <c r="G74" s="572" t="str">
        <f>IF('Formular 4a_3'!G77&lt;1,"",'Formular 4a_3'!G77)</f>
        <v/>
      </c>
      <c r="H74" s="573"/>
      <c r="I74" s="573"/>
      <c r="J74" s="573"/>
      <c r="K74" s="574"/>
      <c r="L74" s="631" t="str">
        <f>IF('Formular 4a_3'!O77&lt;1,"",'Formular 4a_3'!O77)</f>
        <v/>
      </c>
      <c r="M74" s="573"/>
      <c r="N74" s="573"/>
      <c r="O74" s="573"/>
      <c r="P74" s="574"/>
      <c r="Q74" s="572" t="str">
        <f>IF('Formular 4a_3'!S77&lt;1,"",'Formular 4a_3'!S77)</f>
        <v/>
      </c>
      <c r="R74" s="573"/>
      <c r="S74" s="573"/>
      <c r="T74" s="573"/>
      <c r="U74" s="573"/>
      <c r="V74" s="573"/>
      <c r="W74" s="363"/>
      <c r="X74" s="363"/>
      <c r="Y74" s="364"/>
      <c r="Z74" s="602" t="str">
        <f>IF('Formular 4a_3'!Z77&lt;1,"",'Formular 4a_3'!Z77)</f>
        <v/>
      </c>
      <c r="AA74" s="386"/>
    </row>
    <row r="75" spans="1:27" ht="10.199999999999999" customHeight="1">
      <c r="A75" s="475"/>
      <c r="B75" s="575"/>
      <c r="C75" s="576"/>
      <c r="D75" s="576"/>
      <c r="E75" s="576"/>
      <c r="F75" s="577"/>
      <c r="G75" s="575"/>
      <c r="H75" s="576"/>
      <c r="I75" s="576"/>
      <c r="J75" s="576"/>
      <c r="K75" s="577"/>
      <c r="L75" s="575"/>
      <c r="M75" s="576"/>
      <c r="N75" s="576"/>
      <c r="O75" s="576"/>
      <c r="P75" s="577"/>
      <c r="Q75" s="575"/>
      <c r="R75" s="576"/>
      <c r="S75" s="576"/>
      <c r="T75" s="576"/>
      <c r="U75" s="576"/>
      <c r="V75" s="576"/>
      <c r="W75" s="365"/>
      <c r="X75" s="365"/>
      <c r="Y75" s="366"/>
      <c r="Z75" s="603"/>
      <c r="AA75" s="386"/>
    </row>
    <row r="76" spans="1:27" ht="10.199999999999999" customHeight="1">
      <c r="A76" s="474">
        <v>111</v>
      </c>
      <c r="B76" s="572" t="str">
        <f>IF('Formular 4a_3'!B79&lt;1,"",'Formular 4a_3'!B79)</f>
        <v/>
      </c>
      <c r="C76" s="573"/>
      <c r="D76" s="573"/>
      <c r="E76" s="573"/>
      <c r="F76" s="574"/>
      <c r="G76" s="572" t="str">
        <f>IF('Formular 4a_3'!G79&lt;1,"",'Formular 4a_3'!G79)</f>
        <v/>
      </c>
      <c r="H76" s="573"/>
      <c r="I76" s="573"/>
      <c r="J76" s="573"/>
      <c r="K76" s="574"/>
      <c r="L76" s="631" t="str">
        <f>IF('Formular 4a_3'!O79&lt;1,"",'Formular 4a_3'!O79)</f>
        <v/>
      </c>
      <c r="M76" s="573"/>
      <c r="N76" s="573"/>
      <c r="O76" s="573"/>
      <c r="P76" s="574"/>
      <c r="Q76" s="572" t="str">
        <f>IF('Formular 4a_3'!S79&lt;1,"",'Formular 4a_3'!S79)</f>
        <v/>
      </c>
      <c r="R76" s="573"/>
      <c r="S76" s="573"/>
      <c r="T76" s="573"/>
      <c r="U76" s="573"/>
      <c r="V76" s="573"/>
      <c r="W76" s="363"/>
      <c r="X76" s="363"/>
      <c r="Y76" s="364"/>
      <c r="Z76" s="602" t="str">
        <f>IF('Formular 4a_3'!Z79&lt;1,"",'Formular 4a_3'!Z79)</f>
        <v/>
      </c>
      <c r="AA76" s="386"/>
    </row>
    <row r="77" spans="1:27" ht="10.199999999999999" customHeight="1">
      <c r="A77" s="475"/>
      <c r="B77" s="575"/>
      <c r="C77" s="576"/>
      <c r="D77" s="576"/>
      <c r="E77" s="576"/>
      <c r="F77" s="577"/>
      <c r="G77" s="575"/>
      <c r="H77" s="576"/>
      <c r="I77" s="576"/>
      <c r="J77" s="576"/>
      <c r="K77" s="577"/>
      <c r="L77" s="575"/>
      <c r="M77" s="576"/>
      <c r="N77" s="576"/>
      <c r="O77" s="576"/>
      <c r="P77" s="577"/>
      <c r="Q77" s="575"/>
      <c r="R77" s="576"/>
      <c r="S77" s="576"/>
      <c r="T77" s="576"/>
      <c r="U77" s="576"/>
      <c r="V77" s="576"/>
      <c r="W77" s="365"/>
      <c r="X77" s="365"/>
      <c r="Y77" s="366"/>
      <c r="Z77" s="603"/>
      <c r="AA77" s="386"/>
    </row>
    <row r="78" spans="1:27" ht="10.199999999999999" customHeight="1">
      <c r="A78" s="474">
        <v>112</v>
      </c>
      <c r="B78" s="572" t="str">
        <f>IF('Formular 4a_3'!B81&lt;1,"",'Formular 4a_3'!B81)</f>
        <v/>
      </c>
      <c r="C78" s="573"/>
      <c r="D78" s="573"/>
      <c r="E78" s="573"/>
      <c r="F78" s="574"/>
      <c r="G78" s="572" t="str">
        <f>IF('Formular 4a_3'!G81&lt;1,"",'Formular 4a_3'!G81)</f>
        <v/>
      </c>
      <c r="H78" s="573"/>
      <c r="I78" s="573"/>
      <c r="J78" s="573"/>
      <c r="K78" s="574"/>
      <c r="L78" s="631" t="str">
        <f>IF('Formular 4a_3'!O81&lt;1,"",'Formular 4a_3'!O81)</f>
        <v/>
      </c>
      <c r="M78" s="573"/>
      <c r="N78" s="573"/>
      <c r="O78" s="573"/>
      <c r="P78" s="574"/>
      <c r="Q78" s="572" t="str">
        <f>IF('Formular 4a_3'!S81&lt;1,"",'Formular 4a_3'!S81)</f>
        <v/>
      </c>
      <c r="R78" s="573"/>
      <c r="S78" s="573"/>
      <c r="T78" s="573"/>
      <c r="U78" s="573"/>
      <c r="V78" s="573"/>
      <c r="W78" s="363"/>
      <c r="X78" s="363"/>
      <c r="Y78" s="364"/>
      <c r="Z78" s="602" t="str">
        <f>IF('Formular 4a_3'!Z81&lt;1,"",'Formular 4a_3'!Z81)</f>
        <v/>
      </c>
      <c r="AA78" s="386"/>
    </row>
    <row r="79" spans="1:27" ht="10.199999999999999" customHeight="1">
      <c r="A79" s="475"/>
      <c r="B79" s="575"/>
      <c r="C79" s="576"/>
      <c r="D79" s="576"/>
      <c r="E79" s="576"/>
      <c r="F79" s="577"/>
      <c r="G79" s="575"/>
      <c r="H79" s="576"/>
      <c r="I79" s="576"/>
      <c r="J79" s="576"/>
      <c r="K79" s="577"/>
      <c r="L79" s="575"/>
      <c r="M79" s="576"/>
      <c r="N79" s="576"/>
      <c r="O79" s="576"/>
      <c r="P79" s="577"/>
      <c r="Q79" s="575"/>
      <c r="R79" s="576"/>
      <c r="S79" s="576"/>
      <c r="T79" s="576"/>
      <c r="U79" s="576"/>
      <c r="V79" s="576"/>
      <c r="W79" s="365"/>
      <c r="X79" s="365"/>
      <c r="Y79" s="366"/>
      <c r="Z79" s="603"/>
      <c r="AA79" s="386"/>
    </row>
    <row r="80" spans="1:27" ht="10.199999999999999" customHeight="1">
      <c r="A80" s="474">
        <v>113</v>
      </c>
      <c r="B80" s="572" t="str">
        <f>IF('Formular 4a_3'!B83&lt;1,"",'Formular 4a_3'!B83)</f>
        <v/>
      </c>
      <c r="C80" s="573"/>
      <c r="D80" s="573"/>
      <c r="E80" s="573"/>
      <c r="F80" s="574"/>
      <c r="G80" s="572" t="str">
        <f>IF('Formular 4a_3'!G83&lt;1,"",'Formular 4a_3'!G83)</f>
        <v/>
      </c>
      <c r="H80" s="573"/>
      <c r="I80" s="573"/>
      <c r="J80" s="573"/>
      <c r="K80" s="574"/>
      <c r="L80" s="631" t="str">
        <f>IF('Formular 4a_3'!O83&lt;1,"",'Formular 4a_3'!O83)</f>
        <v/>
      </c>
      <c r="M80" s="573"/>
      <c r="N80" s="573"/>
      <c r="O80" s="573"/>
      <c r="P80" s="574"/>
      <c r="Q80" s="572" t="str">
        <f>IF('Formular 4a_3'!S83&lt;1,"",'Formular 4a_3'!S83)</f>
        <v/>
      </c>
      <c r="R80" s="573"/>
      <c r="S80" s="573"/>
      <c r="T80" s="573"/>
      <c r="U80" s="573"/>
      <c r="V80" s="573"/>
      <c r="W80" s="363"/>
      <c r="X80" s="363"/>
      <c r="Y80" s="364"/>
      <c r="Z80" s="602" t="str">
        <f>IF('Formular 4a_3'!Z83&lt;1,"",'Formular 4a_3'!Z83)</f>
        <v/>
      </c>
      <c r="AA80" s="386"/>
    </row>
    <row r="81" spans="1:27" ht="10.199999999999999" customHeight="1">
      <c r="A81" s="475"/>
      <c r="B81" s="575"/>
      <c r="C81" s="576"/>
      <c r="D81" s="576"/>
      <c r="E81" s="576"/>
      <c r="F81" s="577"/>
      <c r="G81" s="575"/>
      <c r="H81" s="576"/>
      <c r="I81" s="576"/>
      <c r="J81" s="576"/>
      <c r="K81" s="577"/>
      <c r="L81" s="575"/>
      <c r="M81" s="576"/>
      <c r="N81" s="576"/>
      <c r="O81" s="576"/>
      <c r="P81" s="577"/>
      <c r="Q81" s="575"/>
      <c r="R81" s="576"/>
      <c r="S81" s="576"/>
      <c r="T81" s="576"/>
      <c r="U81" s="576"/>
      <c r="V81" s="576"/>
      <c r="W81" s="365"/>
      <c r="X81" s="365"/>
      <c r="Y81" s="366"/>
      <c r="Z81" s="603"/>
      <c r="AA81" s="386"/>
    </row>
    <row r="82" spans="1:27" ht="10.199999999999999" customHeight="1">
      <c r="A82" s="474">
        <v>114</v>
      </c>
      <c r="B82" s="572" t="str">
        <f>IF('Formular 4a_3'!B85&lt;1,"",'Formular 4a_3'!B85)</f>
        <v/>
      </c>
      <c r="C82" s="573"/>
      <c r="D82" s="573"/>
      <c r="E82" s="573"/>
      <c r="F82" s="574"/>
      <c r="G82" s="572" t="str">
        <f>IF('Formular 4a_3'!G85&lt;1,"",'Formular 4a_3'!G85)</f>
        <v/>
      </c>
      <c r="H82" s="573"/>
      <c r="I82" s="573"/>
      <c r="J82" s="573"/>
      <c r="K82" s="574"/>
      <c r="L82" s="631" t="str">
        <f>IF('Formular 4a_3'!O85&lt;1,"",'Formular 4a_3'!O85)</f>
        <v/>
      </c>
      <c r="M82" s="573"/>
      <c r="N82" s="573"/>
      <c r="O82" s="573"/>
      <c r="P82" s="574"/>
      <c r="Q82" s="572" t="str">
        <f>IF('Formular 4a_3'!S85&lt;1,"",'Formular 4a_3'!S85)</f>
        <v/>
      </c>
      <c r="R82" s="573"/>
      <c r="S82" s="573"/>
      <c r="T82" s="573"/>
      <c r="U82" s="573"/>
      <c r="V82" s="573"/>
      <c r="W82" s="363"/>
      <c r="X82" s="363"/>
      <c r="Y82" s="364"/>
      <c r="Z82" s="602" t="str">
        <f>IF('Formular 4a_3'!Z85&lt;1,"",'Formular 4a_3'!Z85)</f>
        <v/>
      </c>
      <c r="AA82" s="386"/>
    </row>
    <row r="83" spans="1:27" ht="10.199999999999999" customHeight="1">
      <c r="A83" s="475"/>
      <c r="B83" s="575"/>
      <c r="C83" s="576"/>
      <c r="D83" s="576"/>
      <c r="E83" s="576"/>
      <c r="F83" s="577"/>
      <c r="G83" s="575"/>
      <c r="H83" s="576"/>
      <c r="I83" s="576"/>
      <c r="J83" s="576"/>
      <c r="K83" s="577"/>
      <c r="L83" s="575"/>
      <c r="M83" s="576"/>
      <c r="N83" s="576"/>
      <c r="O83" s="576"/>
      <c r="P83" s="577"/>
      <c r="Q83" s="575"/>
      <c r="R83" s="576"/>
      <c r="S83" s="576"/>
      <c r="T83" s="576"/>
      <c r="U83" s="576"/>
      <c r="V83" s="576"/>
      <c r="W83" s="365"/>
      <c r="X83" s="365"/>
      <c r="Y83" s="366"/>
      <c r="Z83" s="603"/>
      <c r="AA83" s="386"/>
    </row>
    <row r="84" spans="1:27" ht="10.199999999999999" customHeight="1">
      <c r="A84" s="474">
        <v>115</v>
      </c>
      <c r="B84" s="572" t="str">
        <f>IF('Formular 4a_3'!B87&lt;1,"",'Formular 4a_3'!B87)</f>
        <v/>
      </c>
      <c r="C84" s="573"/>
      <c r="D84" s="573"/>
      <c r="E84" s="573"/>
      <c r="F84" s="574"/>
      <c r="G84" s="572" t="str">
        <f>IF('Formular 4a_3'!G87&lt;1,"",'Formular 4a_3'!G87)</f>
        <v/>
      </c>
      <c r="H84" s="573"/>
      <c r="I84" s="573"/>
      <c r="J84" s="573"/>
      <c r="K84" s="574"/>
      <c r="L84" s="631" t="str">
        <f>IF('Formular 4a_3'!O87&lt;1,"",'Formular 4a_3'!O87)</f>
        <v/>
      </c>
      <c r="M84" s="573"/>
      <c r="N84" s="573"/>
      <c r="O84" s="573"/>
      <c r="P84" s="574"/>
      <c r="Q84" s="572" t="str">
        <f>IF('Formular 4a_3'!S87&lt;1,"",'Formular 4a_3'!S87)</f>
        <v/>
      </c>
      <c r="R84" s="573"/>
      <c r="S84" s="573"/>
      <c r="T84" s="573"/>
      <c r="U84" s="573"/>
      <c r="V84" s="573"/>
      <c r="W84" s="363"/>
      <c r="X84" s="363"/>
      <c r="Y84" s="364"/>
      <c r="Z84" s="602" t="str">
        <f>IF('Formular 4a_3'!Z87&lt;1,"",'Formular 4a_3'!Z87)</f>
        <v/>
      </c>
      <c r="AA84" s="386"/>
    </row>
    <row r="85" spans="1:27" ht="10.199999999999999" customHeight="1">
      <c r="A85" s="475"/>
      <c r="B85" s="575"/>
      <c r="C85" s="576"/>
      <c r="D85" s="576"/>
      <c r="E85" s="576"/>
      <c r="F85" s="577"/>
      <c r="G85" s="575"/>
      <c r="H85" s="576"/>
      <c r="I85" s="576"/>
      <c r="J85" s="576"/>
      <c r="K85" s="577"/>
      <c r="L85" s="575"/>
      <c r="M85" s="576"/>
      <c r="N85" s="576"/>
      <c r="O85" s="576"/>
      <c r="P85" s="577"/>
      <c r="Q85" s="575"/>
      <c r="R85" s="576"/>
      <c r="S85" s="576"/>
      <c r="T85" s="576"/>
      <c r="U85" s="576"/>
      <c r="V85" s="576"/>
      <c r="W85" s="365"/>
      <c r="X85" s="365"/>
      <c r="Y85" s="366"/>
      <c r="Z85" s="603"/>
      <c r="AA85" s="386"/>
    </row>
    <row r="86" spans="1:27" ht="10.199999999999999" customHeight="1">
      <c r="A86" s="474">
        <v>116</v>
      </c>
      <c r="B86" s="572" t="str">
        <f>IF('Formular 4a_3'!B89&lt;1,"",'Formular 4a_3'!B89)</f>
        <v/>
      </c>
      <c r="C86" s="573"/>
      <c r="D86" s="573"/>
      <c r="E86" s="573"/>
      <c r="F86" s="574"/>
      <c r="G86" s="572" t="str">
        <f>IF('Formular 4a_3'!G89&lt;1,"",'Formular 4a_3'!G89)</f>
        <v/>
      </c>
      <c r="H86" s="573"/>
      <c r="I86" s="573"/>
      <c r="J86" s="573"/>
      <c r="K86" s="574"/>
      <c r="L86" s="631" t="str">
        <f>IF('Formular 4a_3'!O89&lt;1,"",'Formular 4a_3'!O89)</f>
        <v/>
      </c>
      <c r="M86" s="573"/>
      <c r="N86" s="573"/>
      <c r="O86" s="573"/>
      <c r="P86" s="574"/>
      <c r="Q86" s="572" t="str">
        <f>IF('Formular 4a_3'!S89&lt;1,"",'Formular 4a_3'!S89)</f>
        <v/>
      </c>
      <c r="R86" s="573"/>
      <c r="S86" s="573"/>
      <c r="T86" s="573"/>
      <c r="U86" s="573"/>
      <c r="V86" s="573"/>
      <c r="W86" s="363"/>
      <c r="X86" s="363"/>
      <c r="Y86" s="364"/>
      <c r="Z86" s="602" t="str">
        <f>IF('Formular 4a_3'!Z89&lt;1,"",'Formular 4a_3'!Z89)</f>
        <v/>
      </c>
      <c r="AA86" s="386"/>
    </row>
    <row r="87" spans="1:27" ht="10.199999999999999" customHeight="1">
      <c r="A87" s="475"/>
      <c r="B87" s="575"/>
      <c r="C87" s="576"/>
      <c r="D87" s="576"/>
      <c r="E87" s="576"/>
      <c r="F87" s="577"/>
      <c r="G87" s="575"/>
      <c r="H87" s="576"/>
      <c r="I87" s="576"/>
      <c r="J87" s="576"/>
      <c r="K87" s="577"/>
      <c r="L87" s="575"/>
      <c r="M87" s="576"/>
      <c r="N87" s="576"/>
      <c r="O87" s="576"/>
      <c r="P87" s="577"/>
      <c r="Q87" s="575"/>
      <c r="R87" s="576"/>
      <c r="S87" s="576"/>
      <c r="T87" s="576"/>
      <c r="U87" s="576"/>
      <c r="V87" s="576"/>
      <c r="W87" s="365"/>
      <c r="X87" s="365"/>
      <c r="Y87" s="366"/>
      <c r="Z87" s="603"/>
      <c r="AA87" s="386"/>
    </row>
    <row r="88" spans="1:27" ht="10.199999999999999" customHeight="1">
      <c r="A88" s="474">
        <v>117</v>
      </c>
      <c r="B88" s="572" t="str">
        <f>IF('Formular 4a_3'!B91&lt;1,"",'Formular 4a_3'!B91)</f>
        <v/>
      </c>
      <c r="C88" s="573"/>
      <c r="D88" s="573"/>
      <c r="E88" s="573"/>
      <c r="F88" s="574"/>
      <c r="G88" s="572" t="str">
        <f>IF('Formular 4a_3'!G91&lt;1,"",'Formular 4a_3'!G91)</f>
        <v/>
      </c>
      <c r="H88" s="573"/>
      <c r="I88" s="573"/>
      <c r="J88" s="573"/>
      <c r="K88" s="574"/>
      <c r="L88" s="631" t="str">
        <f>IF('Formular 4a_3'!O91&lt;1,"",'Formular 4a_3'!O91)</f>
        <v/>
      </c>
      <c r="M88" s="573"/>
      <c r="N88" s="573"/>
      <c r="O88" s="573"/>
      <c r="P88" s="574"/>
      <c r="Q88" s="572" t="str">
        <f>IF('Formular 4a_3'!S91&lt;1,"",'Formular 4a_3'!S91)</f>
        <v/>
      </c>
      <c r="R88" s="573"/>
      <c r="S88" s="573"/>
      <c r="T88" s="573"/>
      <c r="U88" s="573"/>
      <c r="V88" s="573"/>
      <c r="W88" s="363"/>
      <c r="X88" s="363"/>
      <c r="Y88" s="364"/>
      <c r="Z88" s="602" t="str">
        <f>IF('Formular 4a_3'!Z91&lt;1,"",'Formular 4a_3'!Z91)</f>
        <v/>
      </c>
      <c r="AA88" s="386"/>
    </row>
    <row r="89" spans="1:27" ht="10.199999999999999" customHeight="1">
      <c r="A89" s="475"/>
      <c r="B89" s="575"/>
      <c r="C89" s="576"/>
      <c r="D89" s="576"/>
      <c r="E89" s="576"/>
      <c r="F89" s="577"/>
      <c r="G89" s="575"/>
      <c r="H89" s="576"/>
      <c r="I89" s="576"/>
      <c r="J89" s="576"/>
      <c r="K89" s="577"/>
      <c r="L89" s="575"/>
      <c r="M89" s="576"/>
      <c r="N89" s="576"/>
      <c r="O89" s="576"/>
      <c r="P89" s="577"/>
      <c r="Q89" s="575"/>
      <c r="R89" s="576"/>
      <c r="S89" s="576"/>
      <c r="T89" s="576"/>
      <c r="U89" s="576"/>
      <c r="V89" s="576"/>
      <c r="W89" s="365"/>
      <c r="X89" s="365"/>
      <c r="Y89" s="366"/>
      <c r="Z89" s="603"/>
      <c r="AA89" s="386"/>
    </row>
    <row r="90" spans="1:27" ht="10.199999999999999" customHeight="1">
      <c r="A90" s="474">
        <v>118</v>
      </c>
      <c r="B90" s="572" t="str">
        <f>IF('Formular 4a_3'!B93&lt;1,"",'Formular 4a_3'!B93)</f>
        <v/>
      </c>
      <c r="C90" s="573"/>
      <c r="D90" s="573"/>
      <c r="E90" s="573"/>
      <c r="F90" s="574"/>
      <c r="G90" s="572" t="str">
        <f>IF('Formular 4a_3'!G93&lt;1,"",'Formular 4a_3'!G93)</f>
        <v/>
      </c>
      <c r="H90" s="573"/>
      <c r="I90" s="573"/>
      <c r="J90" s="573"/>
      <c r="K90" s="574"/>
      <c r="L90" s="631" t="str">
        <f>IF('Formular 4a_3'!O93&lt;1,"",'Formular 4a_3'!O93)</f>
        <v/>
      </c>
      <c r="M90" s="573"/>
      <c r="N90" s="573"/>
      <c r="O90" s="573"/>
      <c r="P90" s="574"/>
      <c r="Q90" s="572" t="str">
        <f>IF('Formular 4a_3'!S93&lt;1,"",'Formular 4a_3'!S93)</f>
        <v/>
      </c>
      <c r="R90" s="573"/>
      <c r="S90" s="573"/>
      <c r="T90" s="573"/>
      <c r="U90" s="573"/>
      <c r="V90" s="573"/>
      <c r="W90" s="363"/>
      <c r="X90" s="363"/>
      <c r="Y90" s="364"/>
      <c r="Z90" s="602" t="str">
        <f>IF('Formular 4a_3'!Z93&lt;1,"",'Formular 4a_3'!Z93)</f>
        <v/>
      </c>
      <c r="AA90" s="386"/>
    </row>
    <row r="91" spans="1:27" ht="10.199999999999999" customHeight="1">
      <c r="A91" s="475"/>
      <c r="B91" s="575"/>
      <c r="C91" s="576"/>
      <c r="D91" s="576"/>
      <c r="E91" s="576"/>
      <c r="F91" s="577"/>
      <c r="G91" s="575"/>
      <c r="H91" s="576"/>
      <c r="I91" s="576"/>
      <c r="J91" s="576"/>
      <c r="K91" s="577"/>
      <c r="L91" s="575"/>
      <c r="M91" s="576"/>
      <c r="N91" s="576"/>
      <c r="O91" s="576"/>
      <c r="P91" s="577"/>
      <c r="Q91" s="575"/>
      <c r="R91" s="576"/>
      <c r="S91" s="576"/>
      <c r="T91" s="576"/>
      <c r="U91" s="576"/>
      <c r="V91" s="576"/>
      <c r="W91" s="365"/>
      <c r="X91" s="365"/>
      <c r="Y91" s="366"/>
      <c r="Z91" s="603"/>
      <c r="AA91" s="386"/>
    </row>
    <row r="92" spans="1:27" ht="10.199999999999999" customHeight="1">
      <c r="A92" s="474">
        <v>119</v>
      </c>
      <c r="B92" s="572" t="str">
        <f>IF('Formular 4a_3'!B95&lt;1,"",'Formular 4a_3'!B95)</f>
        <v/>
      </c>
      <c r="C92" s="573"/>
      <c r="D92" s="573"/>
      <c r="E92" s="573"/>
      <c r="F92" s="574"/>
      <c r="G92" s="572" t="str">
        <f>IF('Formular 4a_3'!G95&lt;1,"",'Formular 4a_3'!G95)</f>
        <v/>
      </c>
      <c r="H92" s="573"/>
      <c r="I92" s="573"/>
      <c r="J92" s="573"/>
      <c r="K92" s="574"/>
      <c r="L92" s="631" t="str">
        <f>IF('Formular 4a_3'!O95&lt;1,"",'Formular 4a_3'!O95)</f>
        <v/>
      </c>
      <c r="M92" s="573"/>
      <c r="N92" s="573"/>
      <c r="O92" s="573"/>
      <c r="P92" s="574"/>
      <c r="Q92" s="572" t="str">
        <f>IF('Formular 4a_3'!S95&lt;1,"",'Formular 4a_3'!S95)</f>
        <v/>
      </c>
      <c r="R92" s="573"/>
      <c r="S92" s="573"/>
      <c r="T92" s="573"/>
      <c r="U92" s="573"/>
      <c r="V92" s="573"/>
      <c r="W92" s="363"/>
      <c r="X92" s="363"/>
      <c r="Y92" s="364"/>
      <c r="Z92" s="602" t="str">
        <f>IF('Formular 4a_3'!Z95&lt;1,"",'Formular 4a_3'!Z95)</f>
        <v/>
      </c>
      <c r="AA92" s="386"/>
    </row>
    <row r="93" spans="1:27" ht="10.199999999999999" customHeight="1">
      <c r="A93" s="475"/>
      <c r="B93" s="575"/>
      <c r="C93" s="576"/>
      <c r="D93" s="576"/>
      <c r="E93" s="576"/>
      <c r="F93" s="577"/>
      <c r="G93" s="575"/>
      <c r="H93" s="576"/>
      <c r="I93" s="576"/>
      <c r="J93" s="576"/>
      <c r="K93" s="577"/>
      <c r="L93" s="575"/>
      <c r="M93" s="576"/>
      <c r="N93" s="576"/>
      <c r="O93" s="576"/>
      <c r="P93" s="577"/>
      <c r="Q93" s="575"/>
      <c r="R93" s="576"/>
      <c r="S93" s="576"/>
      <c r="T93" s="576"/>
      <c r="U93" s="576"/>
      <c r="V93" s="576"/>
      <c r="W93" s="365"/>
      <c r="X93" s="365"/>
      <c r="Y93" s="366"/>
      <c r="Z93" s="603"/>
      <c r="AA93" s="386"/>
    </row>
    <row r="94" spans="1:27" ht="10.199999999999999" customHeight="1">
      <c r="A94" s="474">
        <v>120</v>
      </c>
      <c r="B94" s="572" t="str">
        <f>IF('Formular 4a_3'!B97&lt;1,"",'Formular 4a_3'!B97)</f>
        <v/>
      </c>
      <c r="C94" s="573"/>
      <c r="D94" s="573"/>
      <c r="E94" s="573"/>
      <c r="F94" s="574"/>
      <c r="G94" s="572" t="str">
        <f>IF('Formular 4a_3'!G97&lt;1,"",'Formular 4a_3'!G97)</f>
        <v/>
      </c>
      <c r="H94" s="573"/>
      <c r="I94" s="573"/>
      <c r="J94" s="573"/>
      <c r="K94" s="574"/>
      <c r="L94" s="631" t="str">
        <f>IF('Formular 4a_3'!O97&lt;1,"",'Formular 4a_3'!O97)</f>
        <v/>
      </c>
      <c r="M94" s="573"/>
      <c r="N94" s="573"/>
      <c r="O94" s="573"/>
      <c r="P94" s="574"/>
      <c r="Q94" s="572" t="str">
        <f>IF('Formular 4a_3'!S97&lt;1,"",'Formular 4a_3'!S97)</f>
        <v/>
      </c>
      <c r="R94" s="573"/>
      <c r="S94" s="573"/>
      <c r="T94" s="573"/>
      <c r="U94" s="573"/>
      <c r="V94" s="573"/>
      <c r="W94" s="363"/>
      <c r="X94" s="363"/>
      <c r="Y94" s="364"/>
      <c r="Z94" s="602" t="str">
        <f>IF('Formular 4a_3'!Z97&lt;1,"",'Formular 4a_3'!Z97)</f>
        <v/>
      </c>
      <c r="AA94" s="386"/>
    </row>
    <row r="95" spans="1:27" ht="10.199999999999999" customHeight="1">
      <c r="A95" s="475"/>
      <c r="B95" s="575"/>
      <c r="C95" s="576"/>
      <c r="D95" s="576"/>
      <c r="E95" s="576"/>
      <c r="F95" s="577"/>
      <c r="G95" s="575"/>
      <c r="H95" s="576"/>
      <c r="I95" s="576"/>
      <c r="J95" s="576"/>
      <c r="K95" s="577"/>
      <c r="L95" s="575"/>
      <c r="M95" s="576"/>
      <c r="N95" s="576"/>
      <c r="O95" s="576"/>
      <c r="P95" s="577"/>
      <c r="Q95" s="575"/>
      <c r="R95" s="576"/>
      <c r="S95" s="576"/>
      <c r="T95" s="576"/>
      <c r="U95" s="576"/>
      <c r="V95" s="576"/>
      <c r="W95" s="365"/>
      <c r="X95" s="365"/>
      <c r="Y95" s="366"/>
      <c r="Z95" s="603"/>
      <c r="AA95" s="386"/>
    </row>
    <row r="96" spans="1:27" ht="10.199999999999999" customHeight="1">
      <c r="A96" s="35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14"/>
      <c r="AA96" s="386"/>
    </row>
    <row r="97" spans="2:30" ht="10.199999999999999" customHeight="1">
      <c r="B97" s="640" t="s">
        <v>462</v>
      </c>
      <c r="C97" s="640"/>
      <c r="D97" s="640"/>
      <c r="E97" s="640"/>
      <c r="F97" s="640"/>
      <c r="G97" s="640"/>
      <c r="H97" s="640"/>
      <c r="I97" s="640"/>
      <c r="J97" s="640"/>
      <c r="K97" s="640"/>
      <c r="L97" s="640"/>
      <c r="N97" s="555">
        <f>SUMPRODUCT(1*(LEN(B16:B95)&gt;0))+'Formular 4b_2'!N97</f>
        <v>0</v>
      </c>
      <c r="O97" s="556"/>
      <c r="AA97" s="386"/>
    </row>
    <row r="98" spans="2:30" ht="10.199999999999999" customHeight="1">
      <c r="B98" s="640"/>
      <c r="C98" s="640"/>
      <c r="D98" s="640"/>
      <c r="E98" s="640"/>
      <c r="F98" s="640"/>
      <c r="G98" s="640"/>
      <c r="H98" s="640"/>
      <c r="I98" s="640"/>
      <c r="J98" s="640"/>
      <c r="K98" s="640"/>
      <c r="L98" s="640"/>
      <c r="N98" s="557"/>
      <c r="O98" s="558"/>
      <c r="AA98" s="386"/>
    </row>
    <row r="99" spans="2:30" ht="10.199999999999999" customHeight="1">
      <c r="AA99" s="386"/>
    </row>
    <row r="100" spans="2:30" ht="10.199999999999999" customHeight="1">
      <c r="B100" s="436" t="s">
        <v>463</v>
      </c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N100" s="555">
        <f>COUNTIF(Z16:Z94,"w")+('Formular 4b_2'!N100)</f>
        <v>0</v>
      </c>
      <c r="O100" s="556"/>
      <c r="Q100" s="559" t="str">
        <f>IF(N100&lt;1,"",N100/N97)</f>
        <v/>
      </c>
      <c r="R100" s="560"/>
      <c r="AA100" s="386"/>
    </row>
    <row r="101" spans="2:30" ht="10.199999999999999" customHeight="1"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N101" s="557"/>
      <c r="O101" s="558"/>
      <c r="Q101" s="561"/>
      <c r="R101" s="562"/>
      <c r="AA101" s="386"/>
    </row>
    <row r="102" spans="2:30" ht="10.199999999999999" customHeight="1">
      <c r="AA102" s="386"/>
      <c r="AB102" s="20"/>
    </row>
    <row r="103" spans="2:30" ht="10.199999999999999" customHeight="1">
      <c r="B103" s="436" t="s">
        <v>464</v>
      </c>
      <c r="C103" s="436"/>
      <c r="D103" s="436"/>
      <c r="E103" s="436"/>
      <c r="F103" s="436"/>
      <c r="G103" s="436"/>
      <c r="H103" s="436"/>
      <c r="I103" s="436"/>
      <c r="J103" s="436"/>
      <c r="K103" s="436"/>
      <c r="L103" s="436"/>
      <c r="N103" s="555">
        <f>COUNTIF(Z16:Z94,"m")+('Formular 4b_2'!N103)</f>
        <v>0</v>
      </c>
      <c r="O103" s="556"/>
      <c r="Q103" s="559" t="str">
        <f>IF(N103&lt;1,"",N103/N97)</f>
        <v/>
      </c>
      <c r="R103" s="560"/>
      <c r="AA103" s="386"/>
    </row>
    <row r="104" spans="2:30" ht="10.199999999999999" customHeight="1">
      <c r="B104" s="436"/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N104" s="557"/>
      <c r="O104" s="558"/>
      <c r="Q104" s="561"/>
      <c r="R104" s="562"/>
      <c r="AA104" s="386"/>
      <c r="AB104" s="240"/>
      <c r="AC104" s="240"/>
      <c r="AD104" s="19"/>
    </row>
    <row r="105" spans="2:30" ht="10.199999999999999" customHeight="1">
      <c r="AA105" s="386"/>
    </row>
    <row r="106" spans="2:30" ht="10.199999999999999" customHeight="1">
      <c r="B106" s="427" t="s">
        <v>36</v>
      </c>
      <c r="C106" s="436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640"/>
      <c r="S106" s="446" t="e">
        <f>IF(Dienststellendaten!G58&lt;1,"",Dienststellendaten!G58)</f>
        <v>#VALUE!</v>
      </c>
      <c r="T106" s="638"/>
      <c r="U106" s="638"/>
      <c r="V106" s="427" t="s">
        <v>37</v>
      </c>
      <c r="W106" s="436"/>
      <c r="X106" s="436"/>
      <c r="Y106" s="436"/>
      <c r="Z106" s="436"/>
      <c r="AA106" s="386"/>
    </row>
    <row r="107" spans="2:30" ht="10.199999999999999" customHeight="1">
      <c r="B107" s="436"/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640"/>
      <c r="S107" s="639"/>
      <c r="T107" s="639"/>
      <c r="U107" s="639"/>
      <c r="V107" s="436"/>
      <c r="W107" s="436"/>
      <c r="X107" s="436"/>
      <c r="Y107" s="436"/>
      <c r="Z107" s="436"/>
      <c r="AA107" s="386"/>
    </row>
    <row r="108" spans="2:30" ht="10.199999999999999" customHeight="1">
      <c r="B108" s="427" t="s">
        <v>38</v>
      </c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AA108" s="386"/>
      <c r="AD108" s="15"/>
    </row>
    <row r="109" spans="2:30" ht="10.199999999999999" customHeight="1"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AA109" s="386"/>
    </row>
    <row r="110" spans="2:30" ht="10.199999999999999" customHeight="1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AA110" s="386"/>
    </row>
    <row r="111" spans="2:30" ht="10.199999999999999" customHeight="1">
      <c r="AA111" s="386"/>
    </row>
    <row r="112" spans="2:30" ht="10.199999999999999" customHeight="1">
      <c r="B112" s="240"/>
      <c r="C112" s="240"/>
      <c r="D112" s="240"/>
      <c r="E112" s="240"/>
      <c r="F112" s="240"/>
      <c r="G112" s="240"/>
      <c r="J112" s="240"/>
      <c r="K112" s="240"/>
      <c r="L112" s="240"/>
      <c r="M112" s="240"/>
      <c r="N112" s="240"/>
      <c r="O112" s="240"/>
      <c r="R112" s="240"/>
      <c r="S112" s="240"/>
      <c r="T112" s="240"/>
      <c r="U112" s="240"/>
      <c r="V112" s="240"/>
      <c r="W112" s="240"/>
      <c r="AA112" s="386"/>
    </row>
    <row r="113" spans="2:27" ht="10.199999999999999" customHeight="1">
      <c r="B113" s="398"/>
      <c r="C113" s="398"/>
      <c r="D113" s="398"/>
      <c r="E113" s="398"/>
      <c r="F113" s="398"/>
      <c r="G113" s="398"/>
      <c r="J113" s="398"/>
      <c r="K113" s="398"/>
      <c r="L113" s="398"/>
      <c r="M113" s="398"/>
      <c r="N113" s="398"/>
      <c r="O113" s="398"/>
      <c r="R113" s="398"/>
      <c r="S113" s="398"/>
      <c r="T113" s="398"/>
      <c r="U113" s="398"/>
      <c r="V113" s="398"/>
      <c r="W113" s="398"/>
      <c r="AA113" s="386"/>
    </row>
    <row r="114" spans="2:27" ht="10.199999999999999" customHeight="1">
      <c r="AA114" s="386"/>
    </row>
    <row r="115" spans="2:27" ht="12.6" customHeight="1">
      <c r="B115" s="291" t="s">
        <v>0</v>
      </c>
      <c r="C115" s="291"/>
      <c r="D115" s="291"/>
      <c r="E115" s="291"/>
      <c r="F115" s="291"/>
      <c r="G115" s="291"/>
      <c r="H115" s="63"/>
      <c r="I115" s="63"/>
      <c r="J115" s="291" t="s">
        <v>370</v>
      </c>
      <c r="K115" s="291"/>
      <c r="L115" s="291"/>
      <c r="M115" s="291"/>
      <c r="N115" s="291"/>
      <c r="O115" s="291"/>
      <c r="P115" s="63"/>
      <c r="Q115" s="63"/>
      <c r="R115" s="291" t="s">
        <v>370</v>
      </c>
      <c r="S115" s="291"/>
      <c r="T115" s="291"/>
      <c r="U115" s="291"/>
      <c r="V115" s="291"/>
      <c r="W115" s="291"/>
      <c r="AA115" s="386"/>
    </row>
    <row r="116" spans="2:27" ht="10.199999999999999" customHeight="1" thickBot="1">
      <c r="AA116" s="386"/>
    </row>
    <row r="117" spans="2:27" ht="10.199999999999999" customHeight="1">
      <c r="B117" s="599" t="s">
        <v>1</v>
      </c>
      <c r="C117" s="600"/>
      <c r="D117" s="600"/>
      <c r="E117" s="600"/>
      <c r="F117" s="600"/>
      <c r="G117" s="600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386"/>
    </row>
    <row r="118" spans="2:27" ht="10.199999999999999" customHeight="1">
      <c r="B118" s="581"/>
      <c r="C118" s="318"/>
      <c r="D118" s="318"/>
      <c r="E118" s="318"/>
      <c r="F118" s="318"/>
      <c r="G118" s="318"/>
      <c r="H118" s="22"/>
      <c r="I118" s="22"/>
      <c r="Z118" s="4"/>
      <c r="AA118" s="386"/>
    </row>
    <row r="119" spans="2:27" ht="10.199999999999999" customHeight="1">
      <c r="B119" s="581" t="s">
        <v>32</v>
      </c>
      <c r="C119" s="318"/>
      <c r="D119" s="318"/>
      <c r="F119" s="634" t="str">
        <f>IF(Dienststellendaten!G56&lt;1,"",Dienststellendaten!G56)</f>
        <v/>
      </c>
      <c r="G119" s="634"/>
      <c r="H119" s="635"/>
      <c r="I119" s="318" t="s">
        <v>34</v>
      </c>
      <c r="J119" s="318"/>
      <c r="K119" s="318"/>
      <c r="L119" s="318"/>
      <c r="M119" s="318"/>
      <c r="N119" s="318"/>
      <c r="O119" s="318"/>
      <c r="R119" s="318" t="s">
        <v>2</v>
      </c>
      <c r="S119" s="318"/>
      <c r="T119" s="318"/>
      <c r="U119" s="596" t="str">
        <f>IF('Formular 4b_2'!U119&lt;1,"",'Formular 4b_2'!U119)</f>
        <v/>
      </c>
      <c r="V119" s="596"/>
      <c r="W119" s="629"/>
      <c r="Z119" s="4"/>
      <c r="AA119" s="386"/>
    </row>
    <row r="120" spans="2:27" ht="10.199999999999999" customHeight="1">
      <c r="B120" s="581"/>
      <c r="C120" s="318"/>
      <c r="D120" s="318"/>
      <c r="F120" s="636"/>
      <c r="G120" s="636"/>
      <c r="H120" s="637"/>
      <c r="I120" s="318"/>
      <c r="J120" s="318"/>
      <c r="K120" s="318"/>
      <c r="L120" s="318"/>
      <c r="M120" s="318"/>
      <c r="N120" s="318"/>
      <c r="O120" s="318"/>
      <c r="R120" s="318"/>
      <c r="S120" s="318"/>
      <c r="T120" s="318"/>
      <c r="U120" s="623"/>
      <c r="V120" s="623"/>
      <c r="W120" s="630"/>
      <c r="Z120" s="4"/>
      <c r="AA120" s="386"/>
    </row>
    <row r="121" spans="2:27" ht="9.6" customHeight="1">
      <c r="B121" s="24"/>
      <c r="C121" s="21"/>
      <c r="D121" s="21"/>
      <c r="E121" s="21"/>
      <c r="F121" s="18"/>
      <c r="G121" s="18"/>
      <c r="H121" s="18"/>
      <c r="Z121" s="4"/>
      <c r="AA121" s="386"/>
    </row>
    <row r="122" spans="2:27" ht="10.199999999999999" customHeight="1">
      <c r="B122" s="581" t="s">
        <v>33</v>
      </c>
      <c r="C122" s="318"/>
      <c r="D122" s="318"/>
      <c r="F122" s="596" t="str">
        <f>IF(Dienststellendaten!G60&lt;1,"",Dienststellendaten!G60)</f>
        <v/>
      </c>
      <c r="G122" s="588"/>
      <c r="H122" s="589"/>
      <c r="Q122" s="318" t="s">
        <v>35</v>
      </c>
      <c r="R122" s="318"/>
      <c r="S122" s="318"/>
      <c r="T122" s="318"/>
      <c r="U122" s="596" t="str">
        <f>IF(Dienststellendaten!G62&lt;1,"",Dienststellendaten!G62)</f>
        <v/>
      </c>
      <c r="V122" s="596"/>
      <c r="W122" s="629"/>
      <c r="Z122" s="4"/>
      <c r="AA122" s="386"/>
    </row>
    <row r="123" spans="2:27" ht="10.199999999999999" customHeight="1">
      <c r="B123" s="581"/>
      <c r="C123" s="318"/>
      <c r="D123" s="318"/>
      <c r="E123" s="21"/>
      <c r="F123" s="597"/>
      <c r="G123" s="597"/>
      <c r="H123" s="620"/>
      <c r="Q123" s="318"/>
      <c r="R123" s="318"/>
      <c r="S123" s="318"/>
      <c r="T123" s="318"/>
      <c r="U123" s="623"/>
      <c r="V123" s="623"/>
      <c r="W123" s="630"/>
      <c r="Z123" s="4"/>
      <c r="AA123" s="386"/>
    </row>
    <row r="124" spans="2:27" ht="10.199999999999999" customHeight="1" thickBot="1">
      <c r="B124" s="25"/>
      <c r="C124" s="26"/>
      <c r="D124" s="26"/>
      <c r="E124" s="26"/>
      <c r="F124" s="27"/>
      <c r="G124" s="27"/>
      <c r="H124" s="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6"/>
      <c r="AA124" s="386"/>
    </row>
    <row r="125" spans="2:27" ht="10.199999999999999" customHeight="1">
      <c r="B125" s="401" t="s">
        <v>7</v>
      </c>
      <c r="C125" s="401"/>
      <c r="D125" s="401"/>
      <c r="E125" s="401"/>
      <c r="F125" s="401"/>
      <c r="G125" s="401"/>
      <c r="H125" s="401"/>
      <c r="I125" s="401"/>
      <c r="J125" s="401"/>
      <c r="K125" s="401"/>
      <c r="AA125" s="386"/>
    </row>
    <row r="126" spans="2:27" ht="10.199999999999999" customHeight="1"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AA126" s="386"/>
    </row>
    <row r="127" spans="2:27" ht="10.199999999999999" customHeight="1">
      <c r="B127" s="401" t="s">
        <v>8</v>
      </c>
      <c r="C127" s="401"/>
      <c r="D127" s="401"/>
      <c r="E127" s="401"/>
      <c r="F127" s="401"/>
      <c r="G127" s="401"/>
      <c r="H127" s="401"/>
      <c r="I127" s="401"/>
      <c r="J127" s="401"/>
      <c r="K127" s="401"/>
      <c r="L127" s="318"/>
      <c r="M127" s="318"/>
      <c r="N127" s="240"/>
      <c r="AA127" s="386"/>
    </row>
    <row r="128" spans="2:27" ht="10.199999999999999" customHeight="1"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240"/>
      <c r="AA128" s="386"/>
    </row>
    <row r="129" spans="27:27" ht="10.199999999999999" customHeight="1">
      <c r="AA129" s="386"/>
    </row>
    <row r="130" spans="27:27" ht="10.199999999999999" customHeight="1">
      <c r="AA130" s="386"/>
    </row>
    <row r="131" spans="27:27" ht="10.199999999999999" customHeight="1"/>
    <row r="132" spans="27:27" ht="10.199999999999999" customHeight="1"/>
    <row r="133" spans="27:27" ht="10.199999999999999" customHeight="1"/>
    <row r="134" spans="27:27" ht="10.199999999999999" customHeight="1"/>
    <row r="135" spans="27:27" ht="10.199999999999999" customHeight="1"/>
    <row r="136" spans="27:27" ht="10.199999999999999" customHeight="1"/>
    <row r="137" spans="27:27" ht="10.199999999999999" customHeight="1"/>
    <row r="138" spans="27:27" ht="10.199999999999999" customHeight="1"/>
    <row r="139" spans="27:27" ht="10.199999999999999" customHeight="1"/>
    <row r="140" spans="27:27" ht="10.199999999999999" customHeight="1"/>
    <row r="141" spans="27:27" ht="10.199999999999999" customHeight="1"/>
    <row r="142" spans="27:27" ht="10.199999999999999" customHeight="1"/>
    <row r="143" spans="27:27" ht="10.199999999999999" customHeight="1"/>
    <row r="144" spans="27:27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  <row r="155" ht="10.199999999999999" customHeight="1"/>
    <row r="156" ht="10.199999999999999" customHeight="1"/>
    <row r="157" ht="10.199999999999999" customHeight="1"/>
  </sheetData>
  <sheetProtection algorithmName="SHA-512" hashValue="jnLOMbdaBVQAyb3D9PKj+m1clBX0VKg4M9KF7BT7dNtoyfWjZl4bMZS89YS5DtW/xmkt1mxOXDFIHowhE7Pc+Q==" saltValue="b5iQkw3qAQGz9DxxrLqUdA==" spinCount="100000" sheet="1" selectLockedCells="1"/>
  <mergeCells count="290">
    <mergeCell ref="Q84:Y85"/>
    <mergeCell ref="Q86:Y87"/>
    <mergeCell ref="Q88:Y89"/>
    <mergeCell ref="Q90:Y91"/>
    <mergeCell ref="Q92:Y93"/>
    <mergeCell ref="Q94:Y95"/>
    <mergeCell ref="B117:G118"/>
    <mergeCell ref="Q13:Y15"/>
    <mergeCell ref="Q16:Y17"/>
    <mergeCell ref="Q18:Y19"/>
    <mergeCell ref="Q20:Y21"/>
    <mergeCell ref="Q22:Y23"/>
    <mergeCell ref="Q24:Y25"/>
    <mergeCell ref="Q26:Y27"/>
    <mergeCell ref="Q28:Y29"/>
    <mergeCell ref="Q30:Y31"/>
    <mergeCell ref="B103:L104"/>
    <mergeCell ref="N103:O104"/>
    <mergeCell ref="Q103:R104"/>
    <mergeCell ref="B112:G113"/>
    <mergeCell ref="J112:O113"/>
    <mergeCell ref="R112:W113"/>
    <mergeCell ref="B115:G115"/>
    <mergeCell ref="J115:O115"/>
    <mergeCell ref="Z94:Z95"/>
    <mergeCell ref="Z88:Z89"/>
    <mergeCell ref="A90:A91"/>
    <mergeCell ref="B90:F91"/>
    <mergeCell ref="G90:K91"/>
    <mergeCell ref="L90:P91"/>
    <mergeCell ref="Z90:Z91"/>
    <mergeCell ref="A92:A93"/>
    <mergeCell ref="B92:F93"/>
    <mergeCell ref="G92:K93"/>
    <mergeCell ref="L92:P93"/>
    <mergeCell ref="Z92:Z93"/>
    <mergeCell ref="AB104:AC104"/>
    <mergeCell ref="B122:D123"/>
    <mergeCell ref="F122:H123"/>
    <mergeCell ref="Q122:T123"/>
    <mergeCell ref="U122:W123"/>
    <mergeCell ref="B106:R107"/>
    <mergeCell ref="S106:U107"/>
    <mergeCell ref="V106:Z107"/>
    <mergeCell ref="AA1:AA130"/>
    <mergeCell ref="B2:C3"/>
    <mergeCell ref="E2:G3"/>
    <mergeCell ref="I2:S3"/>
    <mergeCell ref="V2:Y3"/>
    <mergeCell ref="B4:D4"/>
    <mergeCell ref="E4:G4"/>
    <mergeCell ref="I4:S4"/>
    <mergeCell ref="V4:Y5"/>
    <mergeCell ref="B125:K126"/>
    <mergeCell ref="B119:D120"/>
    <mergeCell ref="F119:H120"/>
    <mergeCell ref="I119:O120"/>
    <mergeCell ref="R119:T120"/>
    <mergeCell ref="U119:W120"/>
    <mergeCell ref="B108:M109"/>
    <mergeCell ref="R115:W115"/>
    <mergeCell ref="B97:L98"/>
    <mergeCell ref="N97:O98"/>
    <mergeCell ref="B100:L101"/>
    <mergeCell ref="Z84:Z85"/>
    <mergeCell ref="A84:A85"/>
    <mergeCell ref="B84:F85"/>
    <mergeCell ref="G84:K85"/>
    <mergeCell ref="L84:P85"/>
    <mergeCell ref="N100:O101"/>
    <mergeCell ref="Q100:R101"/>
    <mergeCell ref="A86:A87"/>
    <mergeCell ref="B86:F87"/>
    <mergeCell ref="G86:K87"/>
    <mergeCell ref="L86:P87"/>
    <mergeCell ref="Z86:Z87"/>
    <mergeCell ref="A88:A89"/>
    <mergeCell ref="B88:F89"/>
    <mergeCell ref="G88:K89"/>
    <mergeCell ref="L88:P89"/>
    <mergeCell ref="A94:A95"/>
    <mergeCell ref="B94:F95"/>
    <mergeCell ref="G94:K95"/>
    <mergeCell ref="L94:P95"/>
    <mergeCell ref="Z80:Z81"/>
    <mergeCell ref="A82:A83"/>
    <mergeCell ref="B82:F83"/>
    <mergeCell ref="G82:K83"/>
    <mergeCell ref="L82:P83"/>
    <mergeCell ref="Z82:Z83"/>
    <mergeCell ref="A80:A81"/>
    <mergeCell ref="B80:F81"/>
    <mergeCell ref="G80:K81"/>
    <mergeCell ref="L80:P81"/>
    <mergeCell ref="Q80:Y81"/>
    <mergeCell ref="Q82:Y83"/>
    <mergeCell ref="Z76:Z77"/>
    <mergeCell ref="A78:A79"/>
    <mergeCell ref="B78:F79"/>
    <mergeCell ref="G78:K79"/>
    <mergeCell ref="L78:P79"/>
    <mergeCell ref="Z78:Z79"/>
    <mergeCell ref="A76:A77"/>
    <mergeCell ref="B76:F77"/>
    <mergeCell ref="G76:K77"/>
    <mergeCell ref="L76:P77"/>
    <mergeCell ref="Q76:Y77"/>
    <mergeCell ref="Q78:Y79"/>
    <mergeCell ref="Z72:Z73"/>
    <mergeCell ref="A74:A75"/>
    <mergeCell ref="B74:F75"/>
    <mergeCell ref="G74:K75"/>
    <mergeCell ref="L74:P75"/>
    <mergeCell ref="Z74:Z75"/>
    <mergeCell ref="A72:A73"/>
    <mergeCell ref="B72:F73"/>
    <mergeCell ref="G72:K73"/>
    <mergeCell ref="L72:P73"/>
    <mergeCell ref="Q72:Y73"/>
    <mergeCell ref="Q74:Y75"/>
    <mergeCell ref="Z68:Z69"/>
    <mergeCell ref="A70:A71"/>
    <mergeCell ref="B70:F71"/>
    <mergeCell ref="G70:K71"/>
    <mergeCell ref="L70:P71"/>
    <mergeCell ref="Z70:Z71"/>
    <mergeCell ref="A68:A69"/>
    <mergeCell ref="B68:F69"/>
    <mergeCell ref="G68:K69"/>
    <mergeCell ref="L68:P69"/>
    <mergeCell ref="Q68:Y69"/>
    <mergeCell ref="Q70:Y71"/>
    <mergeCell ref="Z64:Z65"/>
    <mergeCell ref="A66:A67"/>
    <mergeCell ref="B66:F67"/>
    <mergeCell ref="G66:K67"/>
    <mergeCell ref="L66:P67"/>
    <mergeCell ref="Z66:Z67"/>
    <mergeCell ref="A64:A65"/>
    <mergeCell ref="B64:F65"/>
    <mergeCell ref="G64:K65"/>
    <mergeCell ref="L64:P65"/>
    <mergeCell ref="Q64:Y65"/>
    <mergeCell ref="Q66:Y67"/>
    <mergeCell ref="Z60:Z61"/>
    <mergeCell ref="A62:A63"/>
    <mergeCell ref="B62:F63"/>
    <mergeCell ref="G62:K63"/>
    <mergeCell ref="L62:P63"/>
    <mergeCell ref="Z62:Z63"/>
    <mergeCell ref="A60:A61"/>
    <mergeCell ref="B60:F61"/>
    <mergeCell ref="G60:K61"/>
    <mergeCell ref="L60:P61"/>
    <mergeCell ref="Q60:Y61"/>
    <mergeCell ref="Q62:Y63"/>
    <mergeCell ref="Z56:Z57"/>
    <mergeCell ref="A58:A59"/>
    <mergeCell ref="B58:F59"/>
    <mergeCell ref="G58:K59"/>
    <mergeCell ref="L58:P59"/>
    <mergeCell ref="Z58:Z59"/>
    <mergeCell ref="A56:A57"/>
    <mergeCell ref="B56:F57"/>
    <mergeCell ref="G56:K57"/>
    <mergeCell ref="L56:P57"/>
    <mergeCell ref="Q56:Y57"/>
    <mergeCell ref="Q58:Y59"/>
    <mergeCell ref="Z52:Z53"/>
    <mergeCell ref="A54:A55"/>
    <mergeCell ref="B54:F55"/>
    <mergeCell ref="G54:K55"/>
    <mergeCell ref="L54:P55"/>
    <mergeCell ref="Z54:Z55"/>
    <mergeCell ref="A52:A53"/>
    <mergeCell ref="B52:F53"/>
    <mergeCell ref="G52:K53"/>
    <mergeCell ref="L52:P53"/>
    <mergeCell ref="Q52:Y53"/>
    <mergeCell ref="Q54:Y55"/>
    <mergeCell ref="Z48:Z49"/>
    <mergeCell ref="A50:A51"/>
    <mergeCell ref="B50:F51"/>
    <mergeCell ref="G50:K51"/>
    <mergeCell ref="L50:P51"/>
    <mergeCell ref="Z50:Z51"/>
    <mergeCell ref="A48:A49"/>
    <mergeCell ref="B48:F49"/>
    <mergeCell ref="G48:K49"/>
    <mergeCell ref="L48:P49"/>
    <mergeCell ref="Q48:Y49"/>
    <mergeCell ref="Q50:Y51"/>
    <mergeCell ref="Z44:Z45"/>
    <mergeCell ref="A46:A47"/>
    <mergeCell ref="B46:F47"/>
    <mergeCell ref="G46:K47"/>
    <mergeCell ref="L46:P47"/>
    <mergeCell ref="Z46:Z47"/>
    <mergeCell ref="A44:A45"/>
    <mergeCell ref="B44:F45"/>
    <mergeCell ref="G44:K45"/>
    <mergeCell ref="L44:P45"/>
    <mergeCell ref="Q44:Y45"/>
    <mergeCell ref="Q46:Y47"/>
    <mergeCell ref="Z40:Z41"/>
    <mergeCell ref="A42:A43"/>
    <mergeCell ref="B42:F43"/>
    <mergeCell ref="G42:K43"/>
    <mergeCell ref="L42:P43"/>
    <mergeCell ref="Z42:Z43"/>
    <mergeCell ref="A40:A41"/>
    <mergeCell ref="B40:F41"/>
    <mergeCell ref="G40:K41"/>
    <mergeCell ref="L40:P41"/>
    <mergeCell ref="Q40:Y41"/>
    <mergeCell ref="Q42:Y43"/>
    <mergeCell ref="Z36:Z37"/>
    <mergeCell ref="A38:A39"/>
    <mergeCell ref="B38:F39"/>
    <mergeCell ref="G38:K39"/>
    <mergeCell ref="L38:P39"/>
    <mergeCell ref="Z38:Z39"/>
    <mergeCell ref="A36:A37"/>
    <mergeCell ref="B36:F37"/>
    <mergeCell ref="G36:K37"/>
    <mergeCell ref="L36:P37"/>
    <mergeCell ref="Q36:Y37"/>
    <mergeCell ref="Q38:Y39"/>
    <mergeCell ref="Z32:Z33"/>
    <mergeCell ref="A34:A35"/>
    <mergeCell ref="B34:F35"/>
    <mergeCell ref="G34:K35"/>
    <mergeCell ref="L34:P35"/>
    <mergeCell ref="Z34:Z35"/>
    <mergeCell ref="A32:A33"/>
    <mergeCell ref="B32:F33"/>
    <mergeCell ref="G32:K33"/>
    <mergeCell ref="L32:P33"/>
    <mergeCell ref="Q32:Y33"/>
    <mergeCell ref="Q34:Y35"/>
    <mergeCell ref="Z28:Z29"/>
    <mergeCell ref="A30:A31"/>
    <mergeCell ref="B30:F31"/>
    <mergeCell ref="G30:K31"/>
    <mergeCell ref="L30:P31"/>
    <mergeCell ref="Z30:Z31"/>
    <mergeCell ref="A28:A29"/>
    <mergeCell ref="B28:F29"/>
    <mergeCell ref="G28:K29"/>
    <mergeCell ref="L28:P29"/>
    <mergeCell ref="L22:P23"/>
    <mergeCell ref="Z22:Z23"/>
    <mergeCell ref="A20:A21"/>
    <mergeCell ref="B20:F21"/>
    <mergeCell ref="G20:K21"/>
    <mergeCell ref="L20:P21"/>
    <mergeCell ref="Z24:Z25"/>
    <mergeCell ref="A26:A27"/>
    <mergeCell ref="B26:F27"/>
    <mergeCell ref="G26:K27"/>
    <mergeCell ref="L26:P27"/>
    <mergeCell ref="Z26:Z27"/>
    <mergeCell ref="A24:A25"/>
    <mergeCell ref="B24:F25"/>
    <mergeCell ref="G24:K25"/>
    <mergeCell ref="L24:P25"/>
    <mergeCell ref="B127:N128"/>
    <mergeCell ref="V6:Y7"/>
    <mergeCell ref="B8:Z9"/>
    <mergeCell ref="B10:Z11"/>
    <mergeCell ref="A13:A15"/>
    <mergeCell ref="B13:F15"/>
    <mergeCell ref="G13:K15"/>
    <mergeCell ref="L13:P15"/>
    <mergeCell ref="Z13:Z15"/>
    <mergeCell ref="B6:T7"/>
    <mergeCell ref="Z16:Z17"/>
    <mergeCell ref="A18:A19"/>
    <mergeCell ref="B18:F19"/>
    <mergeCell ref="G18:K19"/>
    <mergeCell ref="L18:P19"/>
    <mergeCell ref="Z18:Z19"/>
    <mergeCell ref="A16:A17"/>
    <mergeCell ref="B16:F17"/>
    <mergeCell ref="G16:K17"/>
    <mergeCell ref="L16:P17"/>
    <mergeCell ref="Z20:Z21"/>
    <mergeCell ref="A22:A23"/>
    <mergeCell ref="B22:F23"/>
    <mergeCell ref="G22:K23"/>
  </mergeCells>
  <pageMargins left="0.7" right="0.7" top="0.78740157499999996" bottom="0.78740157499999996" header="0.3" footer="0.3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6">
    <tabColor theme="3" tint="0.39997558519241921"/>
  </sheetPr>
  <dimension ref="A1:AD134"/>
  <sheetViews>
    <sheetView showGridLines="0" topLeftCell="A79" zoomScaleNormal="100" workbookViewId="0">
      <selection activeCell="R24" sqref="R24:W25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646" t="s">
        <v>42</v>
      </c>
      <c r="C2" s="647"/>
      <c r="D2" s="647"/>
      <c r="E2" s="647"/>
      <c r="F2" s="647"/>
      <c r="G2" s="647"/>
      <c r="H2" s="647"/>
      <c r="I2" s="45"/>
      <c r="J2" s="7"/>
      <c r="K2" s="8"/>
      <c r="L2" s="29"/>
      <c r="M2" s="29"/>
      <c r="N2" s="29"/>
      <c r="O2" s="29"/>
      <c r="P2" s="29"/>
      <c r="Q2" s="29"/>
      <c r="R2" s="29"/>
      <c r="S2" s="29"/>
      <c r="T2" s="29"/>
      <c r="U2" s="29"/>
      <c r="V2" s="380" t="s">
        <v>43</v>
      </c>
      <c r="W2" s="381"/>
      <c r="X2" s="381"/>
      <c r="Y2" s="381"/>
      <c r="AA2" s="386"/>
    </row>
    <row r="3" spans="1:27" ht="10.199999999999999" customHeight="1">
      <c r="B3" s="648"/>
      <c r="C3" s="649"/>
      <c r="D3" s="649"/>
      <c r="E3" s="649"/>
      <c r="F3" s="649"/>
      <c r="G3" s="649"/>
      <c r="H3" s="649"/>
      <c r="K3" s="10"/>
      <c r="V3" s="381"/>
      <c r="W3" s="381"/>
      <c r="X3" s="381"/>
      <c r="Y3" s="381"/>
      <c r="AA3" s="386"/>
    </row>
    <row r="4" spans="1:27" ht="10.199999999999999" customHeight="1">
      <c r="B4" s="653" t="str">
        <f>IF(Dienststellendaten!D5&lt;1,"",Dienststellendaten!D5)</f>
        <v/>
      </c>
      <c r="C4" s="659"/>
      <c r="D4" s="659"/>
      <c r="E4" s="659"/>
      <c r="F4" s="659"/>
      <c r="G4" s="659"/>
      <c r="H4" s="659"/>
      <c r="I4" s="659"/>
      <c r="J4" s="659"/>
      <c r="K4" s="66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AA4" s="386"/>
    </row>
    <row r="5" spans="1:27" ht="10.199999999999999" customHeight="1">
      <c r="B5" s="661"/>
      <c r="C5" s="662"/>
      <c r="D5" s="662"/>
      <c r="E5" s="662"/>
      <c r="F5" s="662"/>
      <c r="G5" s="662"/>
      <c r="H5" s="662"/>
      <c r="I5" s="662"/>
      <c r="J5" s="662"/>
      <c r="K5" s="663"/>
      <c r="AA5" s="386"/>
    </row>
    <row r="6" spans="1:27" ht="9.6" customHeight="1">
      <c r="B6" s="650" t="str">
        <f>IF(Dienststellendaten!D7&lt;1,"",Dienststellendaten!D7)</f>
        <v/>
      </c>
      <c r="C6" s="651"/>
      <c r="D6" s="651"/>
      <c r="E6" s="651"/>
      <c r="F6" s="651"/>
      <c r="G6" s="651"/>
      <c r="H6" s="651"/>
      <c r="I6" s="651"/>
      <c r="J6" s="651"/>
      <c r="K6" s="652"/>
      <c r="AA6" s="386"/>
    </row>
    <row r="7" spans="1:27" ht="10.199999999999999" customHeight="1">
      <c r="B7" s="650"/>
      <c r="C7" s="651"/>
      <c r="D7" s="651"/>
      <c r="E7" s="651"/>
      <c r="F7" s="651"/>
      <c r="G7" s="651"/>
      <c r="H7" s="651"/>
      <c r="I7" s="651"/>
      <c r="J7" s="651"/>
      <c r="K7" s="65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1:27" ht="10.199999999999999" customHeight="1">
      <c r="B8" s="9"/>
      <c r="K8" s="10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86"/>
    </row>
    <row r="9" spans="1:27" ht="10.199999999999999" customHeight="1">
      <c r="B9" s="653" t="str">
        <f>IF(Dienststellendaten!D9&lt;1,"",Dienststellendaten!D9)</f>
        <v/>
      </c>
      <c r="C9" s="654"/>
      <c r="D9" s="654"/>
      <c r="E9" s="654"/>
      <c r="F9" s="654"/>
      <c r="G9" s="654"/>
      <c r="H9" s="654"/>
      <c r="I9" s="654"/>
      <c r="J9" s="654"/>
      <c r="K9" s="655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86"/>
    </row>
    <row r="10" spans="1:27" ht="10.199999999999999" customHeight="1">
      <c r="B10" s="656"/>
      <c r="C10" s="654"/>
      <c r="D10" s="654"/>
      <c r="E10" s="654"/>
      <c r="F10" s="654"/>
      <c r="G10" s="654"/>
      <c r="H10" s="654"/>
      <c r="I10" s="654"/>
      <c r="J10" s="654"/>
      <c r="K10" s="655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86"/>
    </row>
    <row r="11" spans="1:27" ht="10.199999999999999" customHeight="1">
      <c r="B11" s="13"/>
      <c r="C11" s="11"/>
      <c r="D11" s="11"/>
      <c r="E11" s="11"/>
      <c r="F11" s="11"/>
      <c r="G11" s="11"/>
      <c r="H11" s="11"/>
      <c r="I11" s="11"/>
      <c r="J11" s="11"/>
      <c r="K11" s="12"/>
      <c r="AA11" s="386"/>
    </row>
    <row r="12" spans="1:27" ht="10.199999999999999" customHeight="1">
      <c r="AA12" s="386"/>
    </row>
    <row r="13" spans="1:27" ht="10.199999999999999" customHeight="1">
      <c r="B13" s="32"/>
      <c r="AA13" s="386"/>
    </row>
    <row r="14" spans="1:27" ht="10.199999999999999" customHeight="1">
      <c r="AA14" s="386"/>
    </row>
    <row r="15" spans="1:27" ht="10.199999999999999" customHeight="1">
      <c r="A15" s="14"/>
      <c r="B15" s="664"/>
      <c r="C15" s="665"/>
      <c r="D15" s="665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666"/>
      <c r="C16" s="666"/>
      <c r="D16" s="666"/>
      <c r="G16" s="34"/>
      <c r="H16" s="34"/>
      <c r="I16" s="34"/>
      <c r="J16" s="34"/>
      <c r="K16" s="3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86"/>
    </row>
    <row r="17" spans="1:29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35"/>
      <c r="B18" s="643"/>
      <c r="C18" s="644"/>
      <c r="D18" s="644"/>
      <c r="E18" s="644"/>
      <c r="F18" s="644"/>
      <c r="G18" s="644"/>
      <c r="H18" s="644"/>
      <c r="I18" s="644"/>
      <c r="J18" s="644"/>
      <c r="K18" s="644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A18" s="386"/>
    </row>
    <row r="19" spans="1:29" ht="10.199999999999999" customHeight="1">
      <c r="A19" s="35"/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14"/>
      <c r="AA19" s="386"/>
    </row>
    <row r="20" spans="1:29" ht="10.199999999999999" customHeight="1">
      <c r="A20" s="35"/>
      <c r="B20" s="36"/>
      <c r="C20" s="36"/>
      <c r="D20" s="36"/>
      <c r="E20" s="47" t="s">
        <v>50</v>
      </c>
      <c r="F20" s="46"/>
      <c r="G20" s="46"/>
      <c r="H20" s="46"/>
      <c r="I20" s="46"/>
      <c r="J20" s="36"/>
      <c r="K20" s="36"/>
      <c r="L20" s="3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4"/>
      <c r="AA20" s="386"/>
    </row>
    <row r="21" spans="1:29" ht="10.199999999999999" customHeight="1">
      <c r="A21" s="35"/>
      <c r="B21" s="643"/>
      <c r="C21" s="644"/>
      <c r="D21" s="644"/>
      <c r="E21" s="644"/>
      <c r="F21" s="644"/>
      <c r="G21" s="644"/>
      <c r="H21" s="644"/>
      <c r="I21" s="644"/>
      <c r="J21" s="644"/>
      <c r="K21" s="644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14"/>
      <c r="AA21" s="386"/>
    </row>
    <row r="22" spans="1:29" ht="10.199999999999999" customHeight="1">
      <c r="A22" s="35"/>
      <c r="B22" s="645"/>
      <c r="C22" s="645"/>
      <c r="D22" s="645"/>
      <c r="E22" s="645"/>
      <c r="F22" s="645"/>
      <c r="G22" s="645"/>
      <c r="H22" s="645"/>
      <c r="I22" s="645"/>
      <c r="J22" s="645"/>
      <c r="K22" s="64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14"/>
      <c r="AA22" s="386"/>
    </row>
    <row r="23" spans="1:29" ht="10.199999999999999" customHeight="1">
      <c r="A23" s="35"/>
      <c r="B23" s="36"/>
      <c r="C23" s="36"/>
      <c r="D23" s="36"/>
      <c r="E23" s="46" t="s">
        <v>49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14"/>
      <c r="AA23" s="386"/>
    </row>
    <row r="24" spans="1:29" ht="10.199999999999999" customHeight="1">
      <c r="A24" s="35"/>
      <c r="B24" s="643"/>
      <c r="C24" s="644"/>
      <c r="D24" s="644"/>
      <c r="E24" s="644"/>
      <c r="F24" s="644"/>
      <c r="G24" s="644"/>
      <c r="H24" s="644"/>
      <c r="I24" s="644"/>
      <c r="J24" s="644"/>
      <c r="K24" s="644"/>
      <c r="N24" s="36"/>
      <c r="O24" s="36"/>
      <c r="P24" s="36"/>
      <c r="Q24" s="36"/>
      <c r="R24" s="667"/>
      <c r="S24" s="668"/>
      <c r="T24" s="668"/>
      <c r="U24" s="668"/>
      <c r="V24" s="668"/>
      <c r="W24" s="668"/>
      <c r="X24" s="36"/>
      <c r="Y24" s="36"/>
      <c r="Z24" s="14"/>
      <c r="AA24" s="386"/>
    </row>
    <row r="25" spans="1:29" ht="10.199999999999999" customHeight="1">
      <c r="A25" s="35"/>
      <c r="B25" s="644"/>
      <c r="C25" s="644"/>
      <c r="D25" s="644"/>
      <c r="E25" s="644"/>
      <c r="F25" s="644"/>
      <c r="G25" s="644"/>
      <c r="H25" s="644"/>
      <c r="I25" s="644"/>
      <c r="J25" s="644"/>
      <c r="K25" s="644"/>
      <c r="N25" s="36"/>
      <c r="O25" s="36"/>
      <c r="P25" s="36"/>
      <c r="Q25" s="36"/>
      <c r="R25" s="669"/>
      <c r="S25" s="669"/>
      <c r="T25" s="669"/>
      <c r="U25" s="669"/>
      <c r="V25" s="669"/>
      <c r="W25" s="669"/>
      <c r="X25" s="36"/>
      <c r="Y25" s="36"/>
      <c r="Z25" s="14"/>
      <c r="AA25" s="386"/>
    </row>
    <row r="26" spans="1:29" ht="10.199999999999999" customHeight="1">
      <c r="A26" s="35"/>
      <c r="B26" s="36"/>
      <c r="C26" s="36"/>
      <c r="D26" s="36"/>
      <c r="E26" s="46" t="s">
        <v>51</v>
      </c>
      <c r="F26" s="36"/>
      <c r="G26" s="36"/>
      <c r="H26" s="36"/>
      <c r="I26" s="36"/>
      <c r="J26" s="36"/>
      <c r="K26" s="36"/>
      <c r="L26" s="37"/>
      <c r="M26" s="36"/>
      <c r="N26" s="36"/>
      <c r="O26" s="36"/>
      <c r="P26" s="36"/>
      <c r="Q26" s="36"/>
      <c r="R26" s="36"/>
      <c r="S26" s="36"/>
      <c r="T26" s="670" t="s">
        <v>98</v>
      </c>
      <c r="U26" s="670"/>
      <c r="V26" s="36"/>
      <c r="W26" s="36"/>
      <c r="X26" s="36"/>
      <c r="Y26" s="36"/>
      <c r="Z26" s="14"/>
      <c r="AA26" s="386"/>
    </row>
    <row r="27" spans="1:29" ht="10.199999999999999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14"/>
      <c r="AA27" s="386"/>
    </row>
    <row r="28" spans="1:29" ht="10.199999999999999" customHeight="1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14"/>
      <c r="AA28" s="386"/>
      <c r="AB28" s="17"/>
      <c r="AC28" s="17"/>
    </row>
    <row r="29" spans="1:29" ht="10.199999999999999" customHeight="1">
      <c r="A29" s="35"/>
      <c r="B29" s="606" t="s">
        <v>436</v>
      </c>
      <c r="C29" s="238"/>
      <c r="D29" s="238"/>
      <c r="E29" s="238"/>
      <c r="F29" s="238"/>
      <c r="G29" s="238"/>
      <c r="H29" s="238"/>
      <c r="I29" s="31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14"/>
      <c r="AA29" s="386"/>
    </row>
    <row r="30" spans="1:29" ht="10.199999999999999" customHeight="1">
      <c r="A30" s="35"/>
      <c r="B30" s="238"/>
      <c r="C30" s="238"/>
      <c r="D30" s="238"/>
      <c r="E30" s="238"/>
      <c r="F30" s="238"/>
      <c r="G30" s="238"/>
      <c r="H30" s="238"/>
      <c r="I30" s="318"/>
      <c r="J30" s="36"/>
      <c r="K30" s="36"/>
      <c r="L30" s="37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4"/>
      <c r="AA30" s="386"/>
    </row>
    <row r="31" spans="1:29" ht="10.199999999999999" customHeigh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14"/>
      <c r="AA31" s="386"/>
    </row>
    <row r="32" spans="1:29" ht="10.199999999999999" customHeight="1">
      <c r="A32" s="35"/>
      <c r="B32" s="606" t="s">
        <v>52</v>
      </c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238"/>
      <c r="R32" s="238"/>
      <c r="S32" s="318"/>
      <c r="T32" s="318"/>
      <c r="U32" s="36"/>
      <c r="V32" s="36"/>
      <c r="W32" s="36"/>
      <c r="X32" s="36"/>
      <c r="Y32" s="36"/>
      <c r="Z32" s="14"/>
      <c r="AA32" s="386"/>
    </row>
    <row r="33" spans="1:27" ht="10.199999999999999" customHeight="1">
      <c r="A33" s="35"/>
      <c r="B33" s="606"/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238"/>
      <c r="R33" s="238"/>
      <c r="S33" s="318"/>
      <c r="T33" s="318"/>
      <c r="U33" s="36"/>
      <c r="V33" s="36"/>
      <c r="W33" s="36"/>
      <c r="X33" s="36"/>
      <c r="Y33" s="36"/>
      <c r="Z33" s="14"/>
      <c r="AA33" s="386"/>
    </row>
    <row r="34" spans="1:27" ht="10.199999999999999" customHeight="1">
      <c r="A34" s="35"/>
      <c r="B34" s="48"/>
      <c r="C34" s="606" t="s">
        <v>53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48"/>
      <c r="Q34" s="48"/>
      <c r="R34" s="48"/>
      <c r="S34" s="36"/>
      <c r="T34" s="36"/>
      <c r="U34" s="36"/>
      <c r="V34" s="36"/>
      <c r="W34" s="36"/>
      <c r="X34" s="36"/>
      <c r="Y34" s="36"/>
      <c r="Z34" s="14"/>
      <c r="AA34" s="386"/>
    </row>
    <row r="35" spans="1:27" ht="10.199999999999999" customHeight="1">
      <c r="A35" s="35"/>
      <c r="B35" s="50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48"/>
      <c r="Q35" s="48"/>
      <c r="R35" s="48"/>
      <c r="S35" s="36"/>
      <c r="T35" s="36"/>
      <c r="U35" s="36"/>
      <c r="V35" s="36"/>
      <c r="W35" s="36"/>
      <c r="X35" s="36"/>
      <c r="Y35" s="36"/>
      <c r="Z35" s="14"/>
      <c r="AA35" s="386"/>
    </row>
    <row r="36" spans="1:27" ht="10.199999999999999" customHeight="1">
      <c r="A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4"/>
      <c r="AA36" s="386"/>
    </row>
    <row r="37" spans="1:27" ht="10.199999999999999" customHeight="1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14"/>
      <c r="AA37" s="386"/>
    </row>
    <row r="38" spans="1:27" ht="10.199999999999999" customHeigh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14"/>
      <c r="AA38" s="386"/>
    </row>
    <row r="39" spans="1:27" ht="10.199999999999999" customHeight="1">
      <c r="A39" s="35"/>
      <c r="B39" s="436" t="str">
        <f>IF(B15="Herrn","Sehr geehrter Kollege,", "Sehr geehrte Kollegin,")</f>
        <v>Sehr geehrte Kollegin,</v>
      </c>
      <c r="C39" s="436"/>
      <c r="D39" s="436"/>
      <c r="E39" s="436"/>
      <c r="F39" s="436"/>
      <c r="G39" s="436"/>
      <c r="H39" s="4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14"/>
      <c r="AA39" s="386"/>
    </row>
    <row r="40" spans="1:27" ht="10.199999999999999" customHeight="1">
      <c r="A40" s="35"/>
      <c r="B40" s="436"/>
      <c r="C40" s="436"/>
      <c r="D40" s="436"/>
      <c r="E40" s="436"/>
      <c r="F40" s="436"/>
      <c r="G40" s="436"/>
      <c r="H40" s="436"/>
      <c r="I40" s="36"/>
      <c r="J40" s="36"/>
      <c r="K40" s="36"/>
      <c r="L40" s="37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14"/>
      <c r="AA40" s="386"/>
    </row>
    <row r="41" spans="1:27" ht="10.19999999999999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14"/>
      <c r="AA41" s="386"/>
    </row>
    <row r="42" spans="1:27" ht="10.199999999999999" customHeight="1">
      <c r="A42" s="35"/>
      <c r="B42" s="436" t="s">
        <v>54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14"/>
      <c r="AA42" s="386"/>
    </row>
    <row r="43" spans="1:27" ht="10.199999999999999" customHeight="1">
      <c r="A43" s="35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14"/>
      <c r="AA43" s="386"/>
    </row>
    <row r="44" spans="1:27" ht="10.199999999999999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4"/>
      <c r="AA44" s="386"/>
    </row>
    <row r="45" spans="1:27" ht="10.199999999999999" customHeight="1">
      <c r="A45" s="35"/>
      <c r="B45" s="436" t="s">
        <v>55</v>
      </c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14"/>
      <c r="AA45" s="386"/>
    </row>
    <row r="46" spans="1:27" ht="10.199999999999999" customHeight="1">
      <c r="A46" s="35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14"/>
      <c r="AA46" s="386"/>
    </row>
    <row r="47" spans="1:27" ht="10.199999999999999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4"/>
      <c r="AA47" s="386"/>
    </row>
    <row r="48" spans="1:27" ht="10.199999999999999" customHeight="1">
      <c r="A48" s="35"/>
      <c r="B48" s="436" t="s">
        <v>56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36"/>
      <c r="Z48" s="14"/>
      <c r="AA48" s="386"/>
    </row>
    <row r="49" spans="1:27" ht="10.199999999999999" customHeight="1">
      <c r="A49" s="3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36"/>
      <c r="Z49" s="14"/>
      <c r="AA49" s="386"/>
    </row>
    <row r="50" spans="1:27" ht="10.199999999999999" customHeigh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7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4"/>
      <c r="AA50" s="386"/>
    </row>
    <row r="51" spans="1:27" ht="10.199999999999999" customHeigh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14"/>
      <c r="AA51" s="386"/>
    </row>
    <row r="52" spans="1:27" ht="10.199999999999999" customHeight="1">
      <c r="A52" s="35"/>
      <c r="B52" s="436" t="s">
        <v>57</v>
      </c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36"/>
      <c r="Z52" s="14"/>
      <c r="AA52" s="386"/>
    </row>
    <row r="53" spans="1:27" ht="10.199999999999999" customHeight="1">
      <c r="A53" s="35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36"/>
      <c r="Z53" s="14"/>
      <c r="AA53" s="386"/>
    </row>
    <row r="54" spans="1:27" ht="10.199999999999999" customHeigh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7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14"/>
      <c r="AA54" s="386"/>
    </row>
    <row r="55" spans="1:27" ht="10.199999999999999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14"/>
      <c r="AA55" s="386"/>
    </row>
    <row r="56" spans="1:27" ht="10.199999999999999" customHeight="1">
      <c r="A56" s="35"/>
      <c r="B56" s="436" t="s">
        <v>307</v>
      </c>
      <c r="C56" s="318"/>
      <c r="D56" s="318"/>
      <c r="E56" s="318"/>
      <c r="F56" s="318"/>
      <c r="G56" s="318"/>
      <c r="H56" s="657" t="str">
        <f>IF(Dienststellendaten!F25&lt;1,"",Dienststellendaten!F25)</f>
        <v/>
      </c>
      <c r="I56" s="338"/>
      <c r="J56" s="338"/>
      <c r="K56" s="436" t="s">
        <v>58</v>
      </c>
      <c r="L56" s="657" t="str">
        <f>IF(Dienststellendaten!H25&lt;1,"",Dienststellendaten!H25)</f>
        <v/>
      </c>
      <c r="M56" s="380"/>
      <c r="N56" s="380"/>
      <c r="O56" s="436" t="s">
        <v>308</v>
      </c>
      <c r="P56" s="436"/>
      <c r="Q56" s="436"/>
      <c r="R56" s="318"/>
      <c r="S56" s="641">
        <f>IF(Dienststellendaten!F28&gt;1,"",Dienststellendaten!F28)</f>
        <v>0</v>
      </c>
      <c r="T56" s="641"/>
      <c r="U56" s="641"/>
      <c r="V56" s="436" t="s">
        <v>58</v>
      </c>
      <c r="X56" s="36"/>
      <c r="Y56" s="36"/>
      <c r="Z56" s="14"/>
      <c r="AA56" s="386"/>
    </row>
    <row r="57" spans="1:27" ht="10.199999999999999" customHeight="1">
      <c r="A57" s="35"/>
      <c r="B57" s="318"/>
      <c r="C57" s="318"/>
      <c r="D57" s="318"/>
      <c r="E57" s="318"/>
      <c r="F57" s="318"/>
      <c r="G57" s="318"/>
      <c r="H57" s="338"/>
      <c r="I57" s="338"/>
      <c r="J57" s="338"/>
      <c r="K57" s="318"/>
      <c r="L57" s="380"/>
      <c r="M57" s="380"/>
      <c r="N57" s="380"/>
      <c r="O57" s="436"/>
      <c r="P57" s="436"/>
      <c r="Q57" s="436"/>
      <c r="R57" s="318"/>
      <c r="S57" s="641"/>
      <c r="T57" s="641"/>
      <c r="U57" s="641"/>
      <c r="V57" s="318"/>
      <c r="X57" s="36"/>
      <c r="Y57" s="36"/>
      <c r="Z57" s="14"/>
      <c r="AA57" s="386"/>
    </row>
    <row r="58" spans="1:27" ht="10.199999999999999" customHeight="1">
      <c r="A58" s="35"/>
      <c r="B58" s="36"/>
      <c r="C58" s="36"/>
      <c r="D58" s="36"/>
      <c r="E58" s="36"/>
      <c r="F58" s="36"/>
      <c r="G58" s="36"/>
      <c r="H58" s="291" t="s">
        <v>98</v>
      </c>
      <c r="I58" s="291"/>
      <c r="J58" s="291"/>
      <c r="K58" s="36"/>
      <c r="L58" s="291" t="s">
        <v>98</v>
      </c>
      <c r="M58" s="291"/>
      <c r="N58" s="291"/>
      <c r="O58" s="36"/>
      <c r="P58" s="36"/>
      <c r="Q58" s="36"/>
      <c r="R58" s="36"/>
      <c r="S58" s="291" t="s">
        <v>302</v>
      </c>
      <c r="T58" s="291"/>
      <c r="U58" s="291"/>
      <c r="V58" s="36"/>
      <c r="W58" s="36"/>
      <c r="X58" s="36"/>
      <c r="Y58" s="36"/>
      <c r="Z58" s="14"/>
      <c r="AA58" s="386"/>
    </row>
    <row r="59" spans="1:27" ht="10.199999999999999" customHeight="1">
      <c r="A59" s="35"/>
      <c r="B59" s="641">
        <f>IF(Dienststellendaten!H28&gt;1,"",Dienststellendaten!H28)</f>
        <v>0</v>
      </c>
      <c r="C59" s="641"/>
      <c r="D59" s="641"/>
      <c r="E59" s="436" t="s">
        <v>59</v>
      </c>
      <c r="F59" s="240"/>
      <c r="G59" s="240"/>
      <c r="H59" s="240"/>
      <c r="I59" s="36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14"/>
      <c r="AA59" s="386"/>
    </row>
    <row r="60" spans="1:27" ht="10.199999999999999" customHeight="1">
      <c r="A60" s="35"/>
      <c r="B60" s="641"/>
      <c r="C60" s="641"/>
      <c r="D60" s="641"/>
      <c r="E60" s="240"/>
      <c r="F60" s="240"/>
      <c r="G60" s="240"/>
      <c r="H60" s="240"/>
      <c r="I60" s="36"/>
      <c r="J60" s="36"/>
      <c r="K60" s="36"/>
      <c r="L60" s="37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14"/>
      <c r="AA60" s="386"/>
    </row>
    <row r="61" spans="1:27" ht="10.199999999999999" customHeight="1">
      <c r="A61" s="35"/>
      <c r="B61" s="291" t="s">
        <v>302</v>
      </c>
      <c r="C61" s="291"/>
      <c r="D61" s="291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14"/>
      <c r="AA61" s="386"/>
    </row>
    <row r="62" spans="1:27" ht="10.199999999999999" customHeight="1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7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14"/>
      <c r="AA62" s="386"/>
    </row>
    <row r="63" spans="1:27" ht="10.199999999999999" customHeight="1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14"/>
      <c r="AA63" s="386"/>
    </row>
    <row r="64" spans="1:27" ht="10.199999999999999" customHeight="1">
      <c r="A64" s="35"/>
      <c r="B64" s="436" t="s">
        <v>306</v>
      </c>
      <c r="C64" s="436"/>
      <c r="D64" s="436"/>
      <c r="E64" s="436"/>
      <c r="F64" s="436"/>
      <c r="G64" s="436"/>
      <c r="H64" s="436"/>
      <c r="I64" s="436"/>
      <c r="J64" s="436"/>
      <c r="K64" s="436"/>
      <c r="L64" s="436"/>
      <c r="M64" s="436"/>
      <c r="N64" s="436"/>
      <c r="O64" s="436"/>
      <c r="P64" s="436"/>
      <c r="Q64" s="436"/>
      <c r="R64" s="436"/>
      <c r="S64" s="436"/>
      <c r="T64" s="436"/>
      <c r="U64" s="436"/>
      <c r="V64" s="436"/>
      <c r="W64" s="436"/>
      <c r="X64" s="436"/>
      <c r="Y64" s="318"/>
      <c r="Z64" s="14"/>
      <c r="AA64" s="386"/>
    </row>
    <row r="65" spans="1:30" ht="10.199999999999999" customHeight="1">
      <c r="A65" s="35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6"/>
      <c r="Y65" s="318"/>
      <c r="Z65" s="14"/>
      <c r="AA65" s="386"/>
    </row>
    <row r="66" spans="1:30" ht="10.199999999999999" customHeight="1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7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4"/>
      <c r="AA66" s="386"/>
    </row>
    <row r="67" spans="1:30" ht="10.199999999999999" customHeight="1">
      <c r="A67" s="35"/>
      <c r="B67" s="436" t="s">
        <v>60</v>
      </c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36"/>
      <c r="Z67" s="14"/>
      <c r="AA67" s="386"/>
    </row>
    <row r="68" spans="1:30" ht="10.199999999999999" customHeight="1"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AA68" s="386"/>
    </row>
    <row r="69" spans="1:30" ht="10.199999999999999" customHeight="1">
      <c r="AA69" s="386"/>
    </row>
    <row r="70" spans="1:30" ht="10.199999999999999" customHeight="1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AA70" s="386"/>
    </row>
    <row r="71" spans="1:30" ht="10.199999999999999" customHeight="1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AA71" s="386"/>
    </row>
    <row r="72" spans="1:30" ht="10.199999999999999" customHeight="1">
      <c r="AA72" s="386"/>
    </row>
    <row r="73" spans="1:30" ht="10.199999999999999" customHeight="1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N73" s="38"/>
      <c r="O73" s="38"/>
      <c r="Q73" s="40"/>
      <c r="R73" s="40"/>
      <c r="AA73" s="386"/>
    </row>
    <row r="74" spans="1:30" ht="10.199999999999999" customHeight="1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N74" s="38"/>
      <c r="O74" s="38"/>
      <c r="Q74" s="40"/>
      <c r="R74" s="40"/>
      <c r="AA74" s="386"/>
    </row>
    <row r="75" spans="1:30" ht="10.199999999999999" customHeight="1">
      <c r="B75" s="436" t="s">
        <v>61</v>
      </c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657" t="str">
        <f>IF(Dienststellendaten!H25&lt;1,"",Dienststellendaten!H25)</f>
        <v/>
      </c>
      <c r="O75" s="658"/>
      <c r="P75" s="658"/>
      <c r="Q75" s="436" t="s">
        <v>62</v>
      </c>
      <c r="R75" s="318"/>
      <c r="S75" s="641">
        <f>IF(Dienststellendaten!H28&gt;1,"",Dienststellendaten!H28)</f>
        <v>0</v>
      </c>
      <c r="T75" s="642"/>
      <c r="U75" s="240"/>
      <c r="V75" s="436" t="s">
        <v>63</v>
      </c>
      <c r="W75" s="318"/>
      <c r="X75" s="318"/>
      <c r="Y75" s="318"/>
      <c r="AA75" s="386"/>
      <c r="AB75" s="20"/>
    </row>
    <row r="76" spans="1:30" ht="10.199999999999999" customHeight="1"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658"/>
      <c r="O76" s="658"/>
      <c r="P76" s="658"/>
      <c r="Q76" s="318"/>
      <c r="R76" s="318"/>
      <c r="S76" s="642"/>
      <c r="T76" s="642"/>
      <c r="U76" s="240"/>
      <c r="V76" s="318"/>
      <c r="W76" s="318"/>
      <c r="X76" s="318"/>
      <c r="Y76" s="318"/>
      <c r="AA76" s="386"/>
    </row>
    <row r="77" spans="1:30" ht="10.199999999999999" customHeight="1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N77" s="291" t="s">
        <v>98</v>
      </c>
      <c r="O77" s="291"/>
      <c r="P77" s="291"/>
      <c r="Q77" s="40"/>
      <c r="R77" s="40"/>
      <c r="S77" s="291" t="s">
        <v>302</v>
      </c>
      <c r="T77" s="291"/>
      <c r="U77" s="291"/>
      <c r="AA77" s="386"/>
      <c r="AB77" s="240"/>
      <c r="AC77" s="240"/>
      <c r="AD77" s="19"/>
    </row>
    <row r="78" spans="1:30" ht="10.199999999999999" customHeight="1">
      <c r="AA78" s="386"/>
    </row>
    <row r="79" spans="1:30" ht="10.199999999999999" customHeight="1">
      <c r="B79" s="4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42"/>
      <c r="S79" s="14"/>
      <c r="T79" s="14"/>
      <c r="U79" s="41"/>
      <c r="V79" s="41"/>
      <c r="W79" s="36"/>
      <c r="X79" s="36"/>
      <c r="Y79" s="36"/>
      <c r="Z79" s="36"/>
      <c r="AA79" s="386"/>
    </row>
    <row r="80" spans="1:30" ht="10.199999999999999" customHeight="1">
      <c r="B80" s="640" t="s">
        <v>64</v>
      </c>
      <c r="C80" s="640"/>
      <c r="D80" s="640"/>
      <c r="E80" s="640"/>
      <c r="F80" s="640"/>
      <c r="G80" s="240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14"/>
      <c r="S80" s="14"/>
      <c r="T80" s="14"/>
      <c r="U80" s="41"/>
      <c r="V80" s="36"/>
      <c r="W80" s="36"/>
      <c r="X80" s="36"/>
      <c r="Y80" s="36"/>
      <c r="Z80" s="36"/>
      <c r="AA80" s="386"/>
    </row>
    <row r="81" spans="2:30" ht="10.199999999999999" customHeight="1">
      <c r="B81" s="640"/>
      <c r="C81" s="640"/>
      <c r="D81" s="640"/>
      <c r="E81" s="640"/>
      <c r="F81" s="640"/>
      <c r="G81" s="240"/>
      <c r="AA81" s="386"/>
    </row>
    <row r="82" spans="2:30" ht="10.199999999999999" customHeight="1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AA82" s="386"/>
      <c r="AD82" s="15"/>
    </row>
    <row r="83" spans="2:30" ht="10.199999999999999" customHeight="1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AA83" s="386"/>
    </row>
    <row r="84" spans="2:30" ht="10.199999999999999" customHeight="1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A84" s="386"/>
    </row>
    <row r="85" spans="2:30" ht="10.199999999999999" customHeight="1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AA85" s="386"/>
    </row>
    <row r="86" spans="2:30" ht="10.199999999999999" customHeight="1">
      <c r="AA86" s="386"/>
    </row>
    <row r="87" spans="2:30" ht="10.199999999999999" customHeight="1">
      <c r="B87" s="671" t="s">
        <v>65</v>
      </c>
      <c r="C87" s="671"/>
      <c r="D87" s="671"/>
      <c r="E87" s="671"/>
      <c r="F87" s="671"/>
      <c r="G87" s="671"/>
      <c r="H87" s="671"/>
      <c r="AA87" s="386"/>
    </row>
    <row r="88" spans="2:30" ht="10.199999999999999" customHeight="1">
      <c r="AA88" s="386"/>
    </row>
    <row r="89" spans="2:30" ht="10.199999999999999" customHeight="1">
      <c r="AA89" s="386"/>
    </row>
    <row r="90" spans="2:30" ht="10.199999999999999" customHeight="1">
      <c r="B90" s="436" t="s">
        <v>437</v>
      </c>
      <c r="C90" s="640"/>
      <c r="D90" s="640"/>
      <c r="E90" s="640"/>
      <c r="F90" s="640"/>
      <c r="G90" s="640"/>
      <c r="H90" s="640"/>
      <c r="I90" s="640"/>
      <c r="J90" s="640"/>
      <c r="K90" s="640"/>
      <c r="L90" s="640"/>
      <c r="M90" s="640"/>
      <c r="N90" s="640"/>
      <c r="O90" s="640"/>
      <c r="P90" s="240"/>
      <c r="Q90" s="240"/>
      <c r="R90" s="240"/>
      <c r="S90" s="240"/>
      <c r="T90" s="240"/>
      <c r="U90" s="30"/>
      <c r="V90" s="30"/>
      <c r="W90" s="30"/>
      <c r="AA90" s="386"/>
    </row>
    <row r="91" spans="2:30" ht="10.199999999999999" customHeight="1">
      <c r="B91" s="640"/>
      <c r="C91" s="640"/>
      <c r="D91" s="640"/>
      <c r="E91" s="640"/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240"/>
      <c r="Q91" s="240"/>
      <c r="R91" s="240"/>
      <c r="S91" s="240"/>
      <c r="T91" s="240"/>
      <c r="AA91" s="386"/>
    </row>
    <row r="92" spans="2:30" ht="10.199999999999999" customHeight="1">
      <c r="C92" s="436" t="s">
        <v>438</v>
      </c>
      <c r="D92" s="436"/>
      <c r="E92" s="436"/>
      <c r="F92" s="436"/>
      <c r="G92" s="436"/>
      <c r="H92" s="436"/>
      <c r="I92" s="436"/>
      <c r="J92" s="436"/>
      <c r="K92" s="436"/>
      <c r="L92" s="436"/>
      <c r="M92" s="240"/>
      <c r="N92" s="240"/>
      <c r="O92" s="240"/>
      <c r="P92" s="240"/>
      <c r="Q92" s="240"/>
      <c r="R92" s="240"/>
      <c r="S92" s="240"/>
      <c r="AA92" s="386"/>
    </row>
    <row r="93" spans="2:30" ht="10.199999999999999" customHeight="1"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240"/>
      <c r="N93" s="240"/>
      <c r="O93" s="240"/>
      <c r="P93" s="240"/>
      <c r="Q93" s="240"/>
      <c r="R93" s="240"/>
      <c r="S93" s="240"/>
      <c r="AA93" s="386"/>
    </row>
    <row r="94" spans="2:30" ht="10.199999999999999" customHeight="1">
      <c r="C94" s="49"/>
      <c r="D94" s="49"/>
      <c r="E94" s="49"/>
      <c r="F94" s="49"/>
      <c r="G94" s="49"/>
      <c r="H94" s="49"/>
      <c r="I94" s="49"/>
      <c r="J94" s="49"/>
      <c r="K94" s="49"/>
      <c r="L94" s="49"/>
      <c r="AA94" s="386"/>
    </row>
    <row r="95" spans="2:30" ht="10.199999999999999" customHeight="1">
      <c r="C95" s="49"/>
      <c r="D95" s="49"/>
      <c r="E95" s="49"/>
      <c r="F95" s="49"/>
      <c r="G95" s="49"/>
      <c r="H95" s="49"/>
      <c r="I95" s="49"/>
      <c r="J95" s="49"/>
      <c r="K95" s="49"/>
      <c r="L95" s="49"/>
      <c r="AA95" s="386"/>
    </row>
    <row r="96" spans="2:30" ht="10.199999999999999" customHeight="1">
      <c r="B96" s="22"/>
      <c r="C96" s="36"/>
      <c r="D96" s="36"/>
      <c r="E96" s="36"/>
      <c r="F96" s="36"/>
      <c r="G96" s="22"/>
      <c r="H96" s="22"/>
      <c r="I96" s="22"/>
      <c r="AA96" s="386"/>
    </row>
    <row r="97" spans="2:27" ht="10.199999999999999" customHeight="1">
      <c r="B97" s="404" t="s">
        <v>267</v>
      </c>
      <c r="C97" s="318"/>
      <c r="D97" s="318"/>
      <c r="E97" s="672" t="str">
        <f>IF(R24&gt;0,R24,"")</f>
        <v/>
      </c>
      <c r="F97" s="588"/>
      <c r="G97" s="588"/>
      <c r="H97" s="588"/>
      <c r="I97" s="107"/>
      <c r="J97" s="107"/>
      <c r="AA97" s="386"/>
    </row>
    <row r="98" spans="2:27" ht="10.199999999999999" customHeight="1">
      <c r="B98" s="318"/>
      <c r="C98" s="318"/>
      <c r="D98" s="318"/>
      <c r="E98" s="590"/>
      <c r="F98" s="590"/>
      <c r="G98" s="590"/>
      <c r="H98" s="590"/>
      <c r="I98" s="107"/>
      <c r="J98" s="107"/>
      <c r="AA98" s="386"/>
    </row>
    <row r="99" spans="2:27" ht="10.199999999999999" customHeight="1">
      <c r="B99" s="36"/>
      <c r="C99" s="36"/>
      <c r="D99" s="36"/>
      <c r="F99" s="37"/>
      <c r="G99" s="37"/>
      <c r="I99" s="36"/>
      <c r="J99" s="36"/>
      <c r="K99" s="36"/>
      <c r="L99" s="36"/>
      <c r="M99" s="36"/>
      <c r="N99" s="36"/>
      <c r="O99" s="36"/>
      <c r="R99" s="36"/>
      <c r="S99" s="36"/>
      <c r="T99" s="36"/>
      <c r="U99" s="37"/>
      <c r="V99" s="37"/>
      <c r="AA99" s="386"/>
    </row>
    <row r="100" spans="2:27" ht="10.199999999999999" customHeight="1">
      <c r="B100" s="417" t="s">
        <v>7</v>
      </c>
      <c r="C100" s="417"/>
      <c r="D100" s="417"/>
      <c r="E100" s="417"/>
      <c r="F100" s="417"/>
      <c r="G100" s="417"/>
      <c r="H100" s="417"/>
      <c r="I100" s="417"/>
      <c r="J100" s="417"/>
      <c r="K100" s="417"/>
      <c r="N100" s="36"/>
      <c r="O100" s="36"/>
      <c r="R100" s="36"/>
      <c r="S100" s="36"/>
      <c r="T100" s="36"/>
      <c r="U100" s="37"/>
      <c r="V100" s="37"/>
      <c r="AA100" s="386"/>
    </row>
    <row r="101" spans="2:27" ht="9.6" customHeight="1"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AA101" s="386"/>
    </row>
    <row r="102" spans="2:27" ht="10.199999999999999" customHeight="1">
      <c r="B102" s="417" t="s">
        <v>8</v>
      </c>
      <c r="C102" s="417"/>
      <c r="D102" s="417"/>
      <c r="E102" s="417"/>
      <c r="F102" s="417"/>
      <c r="G102" s="417"/>
      <c r="H102" s="417"/>
      <c r="I102" s="417"/>
      <c r="J102" s="417"/>
      <c r="K102" s="417"/>
      <c r="L102" s="240"/>
      <c r="M102" s="240"/>
      <c r="N102" s="240"/>
      <c r="Q102" s="36"/>
      <c r="R102" s="36"/>
      <c r="S102" s="36"/>
      <c r="T102" s="36"/>
      <c r="U102" s="37"/>
      <c r="V102" s="37"/>
      <c r="AA102" s="386"/>
    </row>
    <row r="103" spans="2:27" ht="10.199999999999999" customHeight="1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Q103" s="36"/>
      <c r="R103" s="36"/>
      <c r="S103" s="36"/>
      <c r="T103" s="36"/>
      <c r="U103" s="37"/>
      <c r="V103" s="37"/>
      <c r="AA103" s="386"/>
    </row>
    <row r="104" spans="2:27" ht="10.199999999999999" customHeight="1">
      <c r="B104" s="21"/>
      <c r="C104" s="21"/>
      <c r="D104" s="21"/>
      <c r="E104" s="21"/>
      <c r="F104" s="18"/>
      <c r="G104" s="18"/>
      <c r="H104" s="18"/>
      <c r="AA104" s="386"/>
    </row>
    <row r="105" spans="2:27" ht="10.199999999999999" customHeight="1">
      <c r="B105" s="21"/>
      <c r="C105" s="21"/>
      <c r="D105" s="21"/>
      <c r="E105" s="21"/>
      <c r="F105" s="18"/>
      <c r="G105" s="18"/>
      <c r="H105" s="18"/>
      <c r="AA105" s="386"/>
    </row>
    <row r="106" spans="2:27" ht="10.199999999999999" customHeight="1"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/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</sheetData>
  <sheetProtection algorithmName="SHA-512" hashValue="ZPC/tIalEXjVkHix+z6BCe6XHnymXhCBMverGUHUfNu510lRjlUq9MhhcpKsXwW5qxZphkcBiuto6MeasF4uVg==" saltValue="/WWDSuefUsLOhDkKt4Rqjw==" spinCount="100000" sheet="1" objects="1" scenarios="1" selectLockedCells="1"/>
  <mergeCells count="51">
    <mergeCell ref="B102:N103"/>
    <mergeCell ref="B100:K101"/>
    <mergeCell ref="B80:G81"/>
    <mergeCell ref="B87:H87"/>
    <mergeCell ref="B97:D98"/>
    <mergeCell ref="E97:H98"/>
    <mergeCell ref="C92:S93"/>
    <mergeCell ref="B90:T91"/>
    <mergeCell ref="K56:K57"/>
    <mergeCell ref="B56:G57"/>
    <mergeCell ref="S56:U57"/>
    <mergeCell ref="V56:V57"/>
    <mergeCell ref="H56:J57"/>
    <mergeCell ref="L56:N57"/>
    <mergeCell ref="T26:U26"/>
    <mergeCell ref="B48:X49"/>
    <mergeCell ref="B52:X53"/>
    <mergeCell ref="B42:Y43"/>
    <mergeCell ref="B45:Y46"/>
    <mergeCell ref="B24:K25"/>
    <mergeCell ref="AB77:AC77"/>
    <mergeCell ref="B2:H3"/>
    <mergeCell ref="B6:K7"/>
    <mergeCell ref="B9:K10"/>
    <mergeCell ref="V2:Y3"/>
    <mergeCell ref="B75:M76"/>
    <mergeCell ref="N75:P76"/>
    <mergeCell ref="Q75:R76"/>
    <mergeCell ref="C34:O35"/>
    <mergeCell ref="B39:H40"/>
    <mergeCell ref="B4:K5"/>
    <mergeCell ref="B15:D16"/>
    <mergeCell ref="B18:K19"/>
    <mergeCell ref="E59:H60"/>
    <mergeCell ref="R24:W25"/>
    <mergeCell ref="B64:Y65"/>
    <mergeCell ref="B32:T33"/>
    <mergeCell ref="B29:I30"/>
    <mergeCell ref="AA1:AA109"/>
    <mergeCell ref="O56:R57"/>
    <mergeCell ref="N77:P77"/>
    <mergeCell ref="S77:U77"/>
    <mergeCell ref="B67:X68"/>
    <mergeCell ref="L58:N58"/>
    <mergeCell ref="S58:U58"/>
    <mergeCell ref="V75:Y76"/>
    <mergeCell ref="S75:U76"/>
    <mergeCell ref="B61:D61"/>
    <mergeCell ref="B21:K22"/>
    <mergeCell ref="B59:D60"/>
    <mergeCell ref="H58:J58"/>
  </mergeCells>
  <dataValidations count="2">
    <dataValidation type="list" allowBlank="1" showInputMessage="1" showErrorMessage="1" prompt="Bitte Anrede auswählen" sqref="B15" xr:uid="{00000000-0002-0000-1300-000000000000}">
      <formula1>"Herrn, Frau"</formula1>
    </dataValidation>
    <dataValidation type="list" allowBlank="1" showInputMessage="1" showErrorMessage="1" prompt="Bitte auswählen ob an einem Tag oder an mehreren Tagen gewählt werden kann." sqref="B56:G57" xr:uid="{00000000-0002-0000-1300-000001000000}">
      <formula1>"Die Wahlen finden am:, Die Wahlen finden vom:"</formula1>
    </dataValidation>
  </dataValidations>
  <pageMargins left="0.7" right="0.7" top="0.78740157499999996" bottom="0.78740157499999996" header="0.3" footer="0.3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7">
    <tabColor theme="3" tint="0.39997558519241921"/>
  </sheetPr>
  <dimension ref="A1:AD137"/>
  <sheetViews>
    <sheetView showGridLines="0" zoomScaleNormal="100" zoomScalePageLayoutView="40" workbookViewId="0">
      <selection activeCell="T96" sqref="T96:V97"/>
    </sheetView>
  </sheetViews>
  <sheetFormatPr baseColWidth="10" defaultRowHeight="13.2"/>
  <cols>
    <col min="1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686" t="s">
        <v>178</v>
      </c>
      <c r="C2" s="286"/>
      <c r="D2" s="286"/>
      <c r="E2" s="52"/>
      <c r="F2" s="52"/>
      <c r="G2" s="52"/>
      <c r="H2" s="52"/>
      <c r="I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80" t="s">
        <v>81</v>
      </c>
      <c r="W2" s="381"/>
      <c r="X2" s="381"/>
      <c r="Y2" s="381"/>
      <c r="AA2" s="386"/>
    </row>
    <row r="3" spans="2:27" ht="10.199999999999999" customHeight="1">
      <c r="B3" s="286"/>
      <c r="C3" s="286"/>
      <c r="D3" s="286"/>
      <c r="E3" s="52"/>
      <c r="F3" s="52"/>
      <c r="G3" s="52"/>
      <c r="H3" s="52"/>
      <c r="V3" s="381"/>
      <c r="W3" s="381"/>
      <c r="X3" s="381"/>
      <c r="Y3" s="381"/>
      <c r="AA3" s="386"/>
    </row>
    <row r="4" spans="2:27" ht="10.199999999999999" customHeight="1">
      <c r="B4" s="52"/>
      <c r="C4" s="52"/>
      <c r="D4" s="52"/>
      <c r="E4" s="52"/>
      <c r="F4" s="52"/>
      <c r="G4" s="52"/>
      <c r="H4" s="52"/>
      <c r="V4" s="64"/>
      <c r="W4" s="64"/>
      <c r="X4" s="64"/>
      <c r="Y4" s="64"/>
      <c r="AA4" s="386"/>
    </row>
    <row r="5" spans="2:27" ht="10.199999999999999" customHeight="1">
      <c r="B5" s="649"/>
      <c r="C5" s="240"/>
      <c r="D5" s="240"/>
      <c r="E5" s="240"/>
      <c r="F5" s="240"/>
      <c r="G5" s="240"/>
      <c r="H5" s="240"/>
      <c r="I5" s="240"/>
      <c r="J5" s="240"/>
      <c r="K5" s="240"/>
      <c r="V5" s="64"/>
      <c r="W5" s="64"/>
      <c r="X5" s="64"/>
      <c r="Y5" s="64"/>
      <c r="AA5" s="386"/>
    </row>
    <row r="6" spans="2:27" ht="10.199999999999999" customHeight="1">
      <c r="B6" s="687"/>
      <c r="C6" s="687"/>
      <c r="D6" s="687"/>
      <c r="E6" s="687"/>
      <c r="F6" s="687"/>
      <c r="G6" s="687"/>
      <c r="H6" s="687"/>
      <c r="I6" s="687"/>
      <c r="J6" s="687"/>
      <c r="K6" s="687"/>
      <c r="V6" s="64"/>
      <c r="W6" s="64"/>
      <c r="X6" s="64"/>
      <c r="Y6" s="64"/>
      <c r="AA6" s="386"/>
    </row>
    <row r="7" spans="2:27" ht="10.199999999999999" customHeight="1">
      <c r="B7" s="52"/>
      <c r="C7" s="52"/>
      <c r="D7" s="52"/>
      <c r="E7" s="52"/>
      <c r="F7" s="52"/>
      <c r="G7" s="52"/>
      <c r="H7" s="52"/>
      <c r="V7" s="64"/>
      <c r="W7" s="64"/>
      <c r="X7" s="64"/>
      <c r="Y7" s="64"/>
      <c r="AA7" s="386"/>
    </row>
    <row r="8" spans="2:27" ht="10.199999999999999" customHeight="1">
      <c r="B8" s="649"/>
      <c r="C8" s="240"/>
      <c r="D8" s="240"/>
      <c r="E8" s="240"/>
      <c r="F8" s="240"/>
      <c r="G8" s="240"/>
      <c r="H8" s="240"/>
      <c r="I8" s="240"/>
      <c r="J8" s="240"/>
      <c r="K8" s="240"/>
      <c r="V8" s="64"/>
      <c r="W8" s="64"/>
      <c r="X8" s="64"/>
      <c r="Y8" s="64"/>
      <c r="AA8" s="386"/>
    </row>
    <row r="9" spans="2:27" ht="10.199999999999999" customHeight="1">
      <c r="B9" s="687"/>
      <c r="C9" s="687"/>
      <c r="D9" s="687"/>
      <c r="E9" s="687"/>
      <c r="F9" s="687"/>
      <c r="G9" s="687"/>
      <c r="H9" s="687"/>
      <c r="I9" s="687"/>
      <c r="J9" s="687"/>
      <c r="K9" s="687"/>
      <c r="V9" s="64"/>
      <c r="W9" s="64"/>
      <c r="X9" s="64"/>
      <c r="Y9" s="64"/>
      <c r="AA9" s="386"/>
    </row>
    <row r="10" spans="2:27" ht="10.199999999999999" customHeight="1">
      <c r="B10" s="52"/>
      <c r="C10" s="52"/>
      <c r="D10" s="52"/>
      <c r="E10" s="52"/>
      <c r="F10" s="52"/>
      <c r="G10" s="52"/>
      <c r="H10" s="52"/>
      <c r="V10" s="64"/>
      <c r="W10" s="64"/>
      <c r="X10" s="64"/>
      <c r="Y10" s="64"/>
      <c r="AA10" s="386"/>
    </row>
    <row r="11" spans="2:27" ht="10.199999999999999" customHeight="1">
      <c r="B11" s="649"/>
      <c r="C11" s="240"/>
      <c r="D11" s="240"/>
      <c r="E11" s="240"/>
      <c r="F11" s="240"/>
      <c r="G11" s="240"/>
      <c r="H11" s="240"/>
      <c r="I11" s="240"/>
      <c r="J11" s="240"/>
      <c r="K11" s="240"/>
      <c r="V11" s="64"/>
      <c r="W11" s="64"/>
      <c r="X11" s="64"/>
      <c r="Y11" s="64"/>
      <c r="AA11" s="386"/>
    </row>
    <row r="12" spans="2:27" ht="10.199999999999999" customHeight="1"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V12" s="64"/>
      <c r="W12" s="64"/>
      <c r="X12" s="64"/>
      <c r="Y12" s="64"/>
      <c r="AA12" s="386"/>
    </row>
    <row r="13" spans="2:27" ht="10.199999999999999" customHeight="1">
      <c r="B13" s="52"/>
      <c r="C13" s="52"/>
      <c r="D13" s="52"/>
      <c r="E13" s="52"/>
      <c r="F13" s="52"/>
      <c r="G13" s="52"/>
      <c r="H13" s="52"/>
      <c r="V13" s="64"/>
      <c r="W13" s="64"/>
      <c r="X13" s="64"/>
      <c r="Y13" s="64"/>
      <c r="AA13" s="386"/>
    </row>
    <row r="14" spans="2:27" ht="10.199999999999999" customHeight="1">
      <c r="B14" s="52"/>
      <c r="C14" s="52"/>
      <c r="D14" s="52"/>
      <c r="E14" s="52"/>
      <c r="F14" s="52"/>
      <c r="G14" s="52"/>
      <c r="H14" s="52"/>
      <c r="V14" s="64"/>
      <c r="W14" s="64"/>
      <c r="X14" s="64"/>
      <c r="Y14" s="64"/>
      <c r="AA14" s="386"/>
    </row>
    <row r="15" spans="2:27" ht="10.199999999999999" customHeight="1">
      <c r="B15" s="52"/>
      <c r="C15" s="52"/>
      <c r="D15" s="52"/>
      <c r="E15" s="52"/>
      <c r="F15" s="52"/>
      <c r="G15" s="52"/>
      <c r="H15" s="52"/>
      <c r="V15" s="64"/>
      <c r="W15" s="64"/>
      <c r="X15" s="64"/>
      <c r="Y15" s="64"/>
      <c r="AA15" s="386"/>
    </row>
    <row r="16" spans="2:27" ht="10.199999999999999" customHeight="1">
      <c r="B16" s="52"/>
      <c r="C16" s="52"/>
      <c r="D16" s="52"/>
      <c r="E16" s="52"/>
      <c r="F16" s="52"/>
      <c r="G16" s="52"/>
      <c r="H16" s="52"/>
      <c r="V16" s="64"/>
      <c r="W16" s="64"/>
      <c r="X16" s="64"/>
      <c r="Y16" s="64"/>
      <c r="AA16" s="386"/>
    </row>
    <row r="17" spans="1:27" ht="10.199999999999999" customHeight="1">
      <c r="B17" s="52"/>
      <c r="C17" s="52"/>
      <c r="D17" s="52"/>
      <c r="E17" s="52"/>
      <c r="F17" s="52"/>
      <c r="G17" s="52"/>
      <c r="H17" s="52"/>
      <c r="V17" s="64"/>
      <c r="W17" s="64"/>
      <c r="X17" s="64"/>
      <c r="Y17" s="64"/>
      <c r="AA17" s="386"/>
    </row>
    <row r="18" spans="1:27" ht="10.199999999999999" customHeight="1">
      <c r="B18" s="52"/>
      <c r="C18" s="52"/>
      <c r="D18" s="52"/>
      <c r="E18" s="52"/>
      <c r="F18" s="52"/>
      <c r="G18" s="52"/>
      <c r="H18" s="52"/>
      <c r="V18" s="64"/>
      <c r="W18" s="64"/>
      <c r="X18" s="64"/>
      <c r="Y18" s="64"/>
      <c r="AA18" s="386"/>
    </row>
    <row r="19" spans="1:27" ht="10.199999999999999" customHeight="1"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AA19" s="386"/>
    </row>
    <row r="20" spans="1:27" ht="10.199999999999999" customHeight="1">
      <c r="B20" s="370" t="s">
        <v>83</v>
      </c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386"/>
    </row>
    <row r="21" spans="1:27" ht="9.6" customHeight="1"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386"/>
    </row>
    <row r="22" spans="1:27" ht="10.199999999999999" customHeight="1">
      <c r="B22" s="673" t="s">
        <v>82</v>
      </c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386"/>
    </row>
    <row r="23" spans="1:27" ht="10.199999999999999" customHeight="1"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386"/>
    </row>
    <row r="24" spans="1:27" ht="10.199999999999999" customHeight="1">
      <c r="AA24" s="386"/>
    </row>
    <row r="25" spans="1:27" ht="10.199999999999999" customHeight="1">
      <c r="B25" s="32"/>
      <c r="AA25" s="386"/>
    </row>
    <row r="26" spans="1:27" ht="10.199999999999999" customHeight="1">
      <c r="AA26" s="386"/>
    </row>
    <row r="27" spans="1:27" ht="10.199999999999999" customHeight="1">
      <c r="A27" s="14"/>
      <c r="B27" s="678" t="s">
        <v>465</v>
      </c>
      <c r="C27" s="286"/>
      <c r="D27" s="286"/>
      <c r="E27" s="318"/>
      <c r="F27" s="318"/>
      <c r="G27" s="318"/>
      <c r="H27" s="318"/>
      <c r="I27" s="318"/>
      <c r="J27" s="318"/>
      <c r="K27" s="318"/>
      <c r="L27" s="318"/>
      <c r="M27" s="14"/>
      <c r="N27" s="14"/>
      <c r="O27" s="14"/>
      <c r="P27" s="338"/>
      <c r="Q27" s="338"/>
      <c r="R27" s="338"/>
      <c r="S27" s="338"/>
      <c r="T27" s="338"/>
      <c r="U27" s="14"/>
      <c r="V27" s="338"/>
      <c r="W27" s="338"/>
      <c r="X27" s="338"/>
      <c r="Y27" s="338"/>
      <c r="Z27" s="14"/>
      <c r="AA27" s="386"/>
    </row>
    <row r="28" spans="1:27" ht="10.199999999999999" customHeight="1">
      <c r="A28" s="14"/>
      <c r="B28" s="286"/>
      <c r="C28" s="286"/>
      <c r="D28" s="286"/>
      <c r="E28" s="318"/>
      <c r="F28" s="318"/>
      <c r="G28" s="318"/>
      <c r="H28" s="318"/>
      <c r="I28" s="318"/>
      <c r="J28" s="318"/>
      <c r="K28" s="318"/>
      <c r="L28" s="318"/>
      <c r="M28" s="14"/>
      <c r="N28" s="14"/>
      <c r="O28" s="14"/>
      <c r="P28" s="677"/>
      <c r="Q28" s="677"/>
      <c r="R28" s="677"/>
      <c r="S28" s="677"/>
      <c r="T28" s="677"/>
      <c r="U28" s="14"/>
      <c r="V28" s="677"/>
      <c r="W28" s="677"/>
      <c r="X28" s="677"/>
      <c r="Y28" s="677"/>
      <c r="Z28" s="14"/>
      <c r="AA28" s="386"/>
    </row>
    <row r="29" spans="1:27" ht="10.199999999999999" customHeight="1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14"/>
      <c r="M29" s="14"/>
      <c r="N29" s="14"/>
      <c r="O29" s="14"/>
      <c r="P29" s="685" t="s">
        <v>97</v>
      </c>
      <c r="Q29" s="685"/>
      <c r="R29" s="685"/>
      <c r="S29" s="685"/>
      <c r="T29" s="685"/>
      <c r="U29" s="62"/>
      <c r="V29" s="685" t="s">
        <v>98</v>
      </c>
      <c r="W29" s="685"/>
      <c r="X29" s="685"/>
      <c r="Y29" s="685"/>
      <c r="Z29" s="14"/>
      <c r="AA29" s="386"/>
    </row>
    <row r="30" spans="1:27" ht="10.199999999999999" customHeight="1">
      <c r="A30" s="35"/>
      <c r="B30" s="679" t="str">
        <f>IF(Dienststellendaten!D5&lt;1,"",Dienststellendaten!D5)</f>
        <v/>
      </c>
      <c r="C30" s="659"/>
      <c r="D30" s="659"/>
      <c r="E30" s="659"/>
      <c r="F30" s="659"/>
      <c r="G30" s="659"/>
      <c r="H30" s="659"/>
      <c r="I30" s="659"/>
      <c r="J30" s="659"/>
      <c r="K30" s="659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4"/>
      <c r="AA30" s="386"/>
    </row>
    <row r="31" spans="1:27" ht="10.199999999999999" customHeight="1">
      <c r="A31" s="35"/>
      <c r="B31" s="662"/>
      <c r="C31" s="662"/>
      <c r="D31" s="662"/>
      <c r="E31" s="662"/>
      <c r="F31" s="662"/>
      <c r="G31" s="662"/>
      <c r="H31" s="662"/>
      <c r="I31" s="662"/>
      <c r="J31" s="662"/>
      <c r="K31" s="662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14"/>
      <c r="AA31" s="386"/>
    </row>
    <row r="32" spans="1:27" ht="10.199999999999999" customHeight="1">
      <c r="A32" s="35"/>
      <c r="B32" s="36"/>
      <c r="C32" s="36"/>
      <c r="D32" s="36"/>
      <c r="E32" s="63" t="s">
        <v>84</v>
      </c>
      <c r="F32" s="64"/>
      <c r="G32" s="64"/>
      <c r="H32" s="64"/>
      <c r="I32" s="64"/>
      <c r="J32" s="36"/>
      <c r="K32" s="36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14"/>
      <c r="AA32" s="386"/>
    </row>
    <row r="33" spans="1:29" ht="10.199999999999999" customHeight="1">
      <c r="A33" s="35"/>
      <c r="B33" s="679" t="str">
        <f>IF(Dienststellendaten!D7&lt;1,"",Dienststellendaten!D7)</f>
        <v/>
      </c>
      <c r="C33" s="659"/>
      <c r="D33" s="659"/>
      <c r="E33" s="659"/>
      <c r="F33" s="659"/>
      <c r="G33" s="659"/>
      <c r="H33" s="659"/>
      <c r="I33" s="659"/>
      <c r="J33" s="659"/>
      <c r="K33" s="659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14"/>
      <c r="AA33" s="386"/>
    </row>
    <row r="34" spans="1:29" ht="10.199999999999999" customHeight="1">
      <c r="A34" s="35"/>
      <c r="B34" s="662"/>
      <c r="C34" s="662"/>
      <c r="D34" s="662"/>
      <c r="E34" s="662"/>
      <c r="F34" s="662"/>
      <c r="G34" s="662"/>
      <c r="H34" s="662"/>
      <c r="I34" s="662"/>
      <c r="J34" s="662"/>
      <c r="K34" s="662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14"/>
      <c r="AA34" s="386"/>
    </row>
    <row r="35" spans="1:29" ht="10.199999999999999" customHeight="1">
      <c r="A35" s="35"/>
      <c r="B35" s="36"/>
      <c r="C35" s="36"/>
      <c r="D35" s="36"/>
      <c r="E35" s="64" t="s">
        <v>49</v>
      </c>
      <c r="F35" s="64"/>
      <c r="G35" s="64"/>
      <c r="H35" s="64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4"/>
      <c r="AA35" s="386"/>
    </row>
    <row r="36" spans="1:29" ht="10.199999999999999" customHeight="1">
      <c r="A36" s="35"/>
      <c r="B36" s="679" t="str">
        <f>IF(Dienststellendaten!D9&lt;1,"",Dienststellendaten!D9)</f>
        <v/>
      </c>
      <c r="C36" s="659"/>
      <c r="D36" s="659"/>
      <c r="E36" s="659"/>
      <c r="F36" s="659"/>
      <c r="G36" s="659"/>
      <c r="H36" s="659"/>
      <c r="I36" s="659"/>
      <c r="J36" s="659"/>
      <c r="K36" s="659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4"/>
      <c r="AA36" s="386"/>
    </row>
    <row r="37" spans="1:29" ht="10.199999999999999" customHeight="1">
      <c r="A37" s="35"/>
      <c r="B37" s="662"/>
      <c r="C37" s="662"/>
      <c r="D37" s="662"/>
      <c r="E37" s="662"/>
      <c r="F37" s="662"/>
      <c r="G37" s="662"/>
      <c r="H37" s="662"/>
      <c r="I37" s="662"/>
      <c r="J37" s="662"/>
      <c r="K37" s="662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14"/>
      <c r="AA37" s="386"/>
    </row>
    <row r="38" spans="1:29" ht="10.199999999999999" customHeight="1">
      <c r="A38" s="35"/>
      <c r="B38" s="36"/>
      <c r="C38" s="36"/>
      <c r="D38" s="36"/>
      <c r="E38" s="64" t="s">
        <v>51</v>
      </c>
      <c r="F38" s="64"/>
      <c r="G38" s="64"/>
      <c r="H38" s="36"/>
      <c r="I38" s="36"/>
      <c r="J38" s="36"/>
      <c r="K38" s="36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14"/>
      <c r="AA38" s="386"/>
    </row>
    <row r="39" spans="1:29" ht="10.199999999999999" customHeight="1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14"/>
      <c r="AA39" s="386"/>
    </row>
    <row r="40" spans="1:29" ht="10.199999999999999" customHeight="1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14"/>
      <c r="AA40" s="386"/>
      <c r="AB40" s="17"/>
      <c r="AC40" s="17"/>
    </row>
    <row r="41" spans="1:29" ht="10.199999999999999" customHeight="1">
      <c r="A41" s="35"/>
      <c r="B41" s="51"/>
      <c r="C41" s="48"/>
      <c r="D41" s="48"/>
      <c r="E41" s="48"/>
      <c r="F41" s="48"/>
      <c r="G41" s="48"/>
      <c r="H41" s="4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14"/>
      <c r="AA41" s="386"/>
    </row>
    <row r="42" spans="1:29" ht="10.199999999999999" customHeigh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14"/>
      <c r="AA42" s="386"/>
    </row>
    <row r="43" spans="1:29" ht="10.199999999999999" customHeight="1">
      <c r="A43" s="35"/>
      <c r="B43" s="49"/>
      <c r="C43" s="49"/>
      <c r="D43" s="49"/>
      <c r="E43" s="49"/>
      <c r="F43" s="49"/>
      <c r="G43" s="49"/>
      <c r="H43" s="49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14"/>
      <c r="AA43" s="386"/>
    </row>
    <row r="44" spans="1:29" ht="10.199999999999999" customHeight="1">
      <c r="A44" s="35"/>
      <c r="B44" s="49"/>
      <c r="C44" s="49"/>
      <c r="D44" s="49"/>
      <c r="E44" s="49"/>
      <c r="F44" s="49"/>
      <c r="G44" s="49"/>
      <c r="H44" s="49"/>
      <c r="I44" s="36"/>
      <c r="J44" s="36"/>
      <c r="K44" s="36"/>
      <c r="L44" s="37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4"/>
      <c r="AA44" s="386"/>
    </row>
    <row r="45" spans="1:29" ht="10.199999999999999" customHeight="1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14"/>
      <c r="AA45" s="386"/>
    </row>
    <row r="46" spans="1:29" ht="10.199999999999999" customHeight="1">
      <c r="A46" s="35"/>
      <c r="B46" s="4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14"/>
      <c r="AA46" s="386"/>
    </row>
    <row r="47" spans="1:29" ht="10.199999999999999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4"/>
      <c r="AA47" s="386"/>
    </row>
    <row r="48" spans="1:29" ht="10.199999999999999" customHeight="1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7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14"/>
      <c r="AA48" s="386"/>
    </row>
    <row r="49" spans="1:27" ht="10.199999999999999" customHeight="1">
      <c r="A49" s="35"/>
      <c r="B49" s="606" t="s">
        <v>85</v>
      </c>
      <c r="C49" s="238"/>
      <c r="D49" s="238"/>
      <c r="E49" s="238"/>
      <c r="F49" s="238"/>
      <c r="G49" s="238"/>
      <c r="H49" s="238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14"/>
      <c r="AA49" s="386"/>
    </row>
    <row r="50" spans="1:27" ht="10.199999999999999" customHeight="1">
      <c r="A50" s="35"/>
      <c r="B50" s="238"/>
      <c r="C50" s="238"/>
      <c r="D50" s="238"/>
      <c r="E50" s="238"/>
      <c r="F50" s="238"/>
      <c r="G50" s="238"/>
      <c r="H50" s="238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4"/>
      <c r="AA50" s="386"/>
    </row>
    <row r="51" spans="1:27" ht="10.199999999999999" customHeigh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14"/>
      <c r="AA51" s="386"/>
    </row>
    <row r="52" spans="1:27" ht="10.199999999999999" customHeight="1">
      <c r="A52" s="35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36"/>
      <c r="Z52" s="14"/>
      <c r="AA52" s="386"/>
    </row>
    <row r="53" spans="1:27" ht="10.199999999999999" customHeight="1">
      <c r="A53" s="35"/>
      <c r="B53" s="436" t="s">
        <v>312</v>
      </c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86"/>
    </row>
    <row r="54" spans="1:27" ht="10.199999999999999" customHeight="1">
      <c r="A54" s="35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86"/>
    </row>
    <row r="55" spans="1:27" ht="10.199999999999999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14"/>
      <c r="AA55" s="386"/>
    </row>
    <row r="56" spans="1:27" ht="10.199999999999999" customHeight="1">
      <c r="A56" s="35"/>
      <c r="B56" s="436" t="s">
        <v>86</v>
      </c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14"/>
      <c r="AA56" s="386"/>
    </row>
    <row r="57" spans="1:27" ht="10.199999999999999" customHeight="1">
      <c r="A57" s="35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14"/>
      <c r="AA57" s="386"/>
    </row>
    <row r="58" spans="1:27" ht="10.199999999999999" customHeight="1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7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14"/>
      <c r="AA58" s="386"/>
    </row>
    <row r="59" spans="1:27" ht="10.199999999999999" customHeight="1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14"/>
      <c r="AA59" s="386"/>
    </row>
    <row r="60" spans="1:27" ht="10.199999999999999" customHeight="1">
      <c r="A60" s="35"/>
      <c r="B60" s="49"/>
      <c r="C60" s="36"/>
      <c r="D60" s="36"/>
      <c r="E60" s="36"/>
      <c r="F60" s="36"/>
      <c r="G60" s="36"/>
      <c r="H60" s="36"/>
      <c r="I60" s="36"/>
      <c r="J60" s="55"/>
      <c r="K60" s="37"/>
      <c r="L60" s="37"/>
      <c r="M60" s="49"/>
      <c r="N60" s="37"/>
      <c r="O60" s="37"/>
      <c r="P60" s="37"/>
      <c r="Q60" s="49"/>
      <c r="R60" s="56"/>
      <c r="S60" s="56"/>
      <c r="T60" s="49"/>
      <c r="X60" s="36"/>
      <c r="Y60" s="36"/>
      <c r="Z60" s="14"/>
      <c r="AA60" s="386"/>
    </row>
    <row r="61" spans="1:27" ht="10.199999999999999" customHeight="1">
      <c r="A61" s="35"/>
      <c r="B61" s="318"/>
      <c r="C61" s="36"/>
      <c r="D61" s="436" t="s">
        <v>87</v>
      </c>
      <c r="E61" s="640"/>
      <c r="F61" s="640"/>
      <c r="G61" s="640"/>
      <c r="H61" s="640"/>
      <c r="I61" s="640"/>
      <c r="J61" s="640"/>
      <c r="K61" s="640"/>
      <c r="L61" s="640"/>
      <c r="M61" s="640"/>
      <c r="N61" s="640"/>
      <c r="O61" s="640"/>
      <c r="P61" s="640"/>
      <c r="Q61" s="640"/>
      <c r="R61" s="640"/>
      <c r="S61" s="640"/>
      <c r="T61" s="640"/>
      <c r="U61" s="640"/>
      <c r="X61" s="36"/>
      <c r="Y61" s="36"/>
      <c r="Z61" s="14"/>
      <c r="AA61" s="386"/>
    </row>
    <row r="62" spans="1:27" ht="10.199999999999999" customHeight="1">
      <c r="A62" s="35"/>
      <c r="B62" s="318"/>
      <c r="C62" s="36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36"/>
      <c r="W62" s="36"/>
      <c r="X62" s="36"/>
      <c r="Y62" s="36"/>
      <c r="Z62" s="14"/>
      <c r="AA62" s="386"/>
    </row>
    <row r="63" spans="1:27" ht="10.199999999999999" customHeight="1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14"/>
      <c r="AA63" s="386"/>
    </row>
    <row r="64" spans="1:27" ht="10.199999999999999" customHeight="1">
      <c r="A64" s="35"/>
      <c r="B64" s="676" t="s">
        <v>88</v>
      </c>
      <c r="C64" s="676"/>
      <c r="D64" s="676"/>
      <c r="E64" s="36"/>
      <c r="F64" s="36"/>
      <c r="G64" s="36"/>
      <c r="H64" s="36"/>
      <c r="I64" s="36"/>
      <c r="J64" s="36"/>
      <c r="K64" s="36"/>
      <c r="L64" s="37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14"/>
      <c r="AA64" s="386"/>
    </row>
    <row r="65" spans="1:30" ht="10.199999999999999" customHeight="1">
      <c r="A65" s="35"/>
      <c r="B65" s="318"/>
      <c r="C65" s="318"/>
      <c r="D65" s="318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14"/>
      <c r="AA65" s="386"/>
    </row>
    <row r="66" spans="1:30" ht="10.199999999999999" customHeight="1">
      <c r="A66" s="35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36"/>
      <c r="Z66" s="14"/>
      <c r="AA66" s="386"/>
    </row>
    <row r="67" spans="1:30" ht="10.199999999999999" customHeight="1">
      <c r="A67" s="35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36"/>
      <c r="Z67" s="14"/>
      <c r="AA67" s="386"/>
    </row>
    <row r="68" spans="1:30" ht="10.199999999999999" customHeight="1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4"/>
      <c r="AA68" s="386"/>
    </row>
    <row r="69" spans="1:30" ht="10.199999999999999" customHeight="1">
      <c r="A69" s="35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36"/>
      <c r="Z69" s="14"/>
      <c r="AA69" s="386"/>
    </row>
    <row r="70" spans="1:30" ht="10.199999999999999" customHeight="1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AA70" s="386"/>
    </row>
    <row r="71" spans="1:30" ht="10.199999999999999" customHeight="1">
      <c r="B71" s="640" t="s">
        <v>64</v>
      </c>
      <c r="C71" s="640"/>
      <c r="D71" s="640"/>
      <c r="E71" s="640"/>
      <c r="F71" s="640"/>
      <c r="G71" s="240"/>
      <c r="AA71" s="386"/>
    </row>
    <row r="72" spans="1:30" ht="10.199999999999999" customHeight="1">
      <c r="B72" s="640"/>
      <c r="C72" s="640"/>
      <c r="D72" s="640"/>
      <c r="E72" s="640"/>
      <c r="F72" s="640"/>
      <c r="G72" s="240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AA72" s="386"/>
    </row>
    <row r="73" spans="1:30" ht="10.199999999999999" customHeight="1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AA73" s="386"/>
    </row>
    <row r="74" spans="1:30" ht="10.199999999999999" customHeight="1">
      <c r="AA74" s="386"/>
    </row>
    <row r="75" spans="1:30" ht="10.199999999999999" customHeight="1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N75" s="38"/>
      <c r="O75" s="38"/>
      <c r="Q75" s="40"/>
      <c r="R75" s="40"/>
      <c r="AA75" s="386"/>
    </row>
    <row r="76" spans="1:30" ht="10.199999999999999" customHeight="1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N76" s="38"/>
      <c r="O76" s="38"/>
      <c r="Q76" s="40"/>
      <c r="R76" s="40"/>
      <c r="AA76" s="386"/>
    </row>
    <row r="77" spans="1:30" ht="10.199999999999999" customHeight="1">
      <c r="B77" s="49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55"/>
      <c r="O77" s="37"/>
      <c r="P77" s="37"/>
      <c r="Q77" s="49"/>
      <c r="R77" s="36"/>
      <c r="S77" s="57"/>
      <c r="T77" s="58"/>
      <c r="U77" s="49"/>
      <c r="V77" s="36"/>
      <c r="W77" s="36"/>
      <c r="X77" s="36"/>
      <c r="AA77" s="386"/>
      <c r="AB77" s="20"/>
    </row>
    <row r="78" spans="1:30" ht="10.199999999999999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7"/>
      <c r="O78" s="37"/>
      <c r="P78" s="37"/>
      <c r="Q78" s="36"/>
      <c r="R78" s="36"/>
      <c r="S78" s="58"/>
      <c r="T78" s="58"/>
      <c r="U78" s="36"/>
      <c r="V78" s="36"/>
      <c r="W78" s="36"/>
      <c r="X78" s="36"/>
      <c r="AA78" s="386"/>
    </row>
    <row r="79" spans="1:30" ht="10.199999999999999" customHeight="1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N79" s="38"/>
      <c r="O79" s="38"/>
      <c r="Q79" s="40"/>
      <c r="R79" s="40"/>
      <c r="AA79" s="386"/>
      <c r="AB79" s="240"/>
      <c r="AC79" s="240"/>
      <c r="AD79" s="19"/>
    </row>
    <row r="80" spans="1:30" ht="10.199999999999999" customHeight="1">
      <c r="B80" s="671" t="s">
        <v>89</v>
      </c>
      <c r="C80" s="671"/>
      <c r="D80" s="671"/>
      <c r="E80" s="671"/>
      <c r="F80" s="671"/>
      <c r="G80" s="671"/>
      <c r="H80" s="671"/>
      <c r="AA80" s="386"/>
    </row>
    <row r="81" spans="2:30" ht="10.199999999999999" customHeight="1">
      <c r="B81" s="41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42"/>
      <c r="S81" s="14"/>
      <c r="T81" s="14"/>
      <c r="U81" s="41"/>
      <c r="V81" s="41"/>
      <c r="W81" s="36"/>
      <c r="X81" s="36"/>
      <c r="Y81" s="36"/>
      <c r="Z81" s="36"/>
      <c r="AA81" s="386"/>
    </row>
    <row r="82" spans="2:30" ht="10.199999999999999" customHeight="1"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14"/>
      <c r="S82" s="14"/>
      <c r="T82" s="14"/>
      <c r="U82" s="41"/>
      <c r="V82" s="36"/>
      <c r="W82" s="36"/>
      <c r="X82" s="36"/>
      <c r="Y82" s="36"/>
      <c r="Z82" s="36"/>
      <c r="AA82" s="386"/>
    </row>
    <row r="83" spans="2:30" ht="10.199999999999999" customHeight="1">
      <c r="AA83" s="386"/>
    </row>
    <row r="84" spans="2:30" ht="10.199999999999999" customHeight="1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AA84" s="386"/>
      <c r="AD84" s="15"/>
    </row>
    <row r="85" spans="2:30" ht="10.199999999999999" customHeight="1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AA85" s="386"/>
    </row>
    <row r="86" spans="2:30" ht="10.199999999999999" customHeight="1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AA86" s="386"/>
    </row>
    <row r="87" spans="2:30" ht="10.199999999999999" customHeight="1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AA87" s="386"/>
    </row>
    <row r="88" spans="2:30" ht="10.199999999999999" customHeight="1">
      <c r="AA88" s="386"/>
    </row>
    <row r="89" spans="2:30" ht="10.199999999999999" customHeight="1" thickBot="1">
      <c r="B89" s="59"/>
      <c r="C89" s="59"/>
      <c r="D89" s="59"/>
      <c r="E89" s="59"/>
      <c r="F89" s="59"/>
      <c r="G89" s="59"/>
      <c r="H89" s="59"/>
      <c r="AA89" s="386"/>
    </row>
    <row r="90" spans="2:30" ht="10.199999999999999" customHeight="1">
      <c r="B90" s="599" t="s">
        <v>1</v>
      </c>
      <c r="C90" s="600"/>
      <c r="D90" s="600"/>
      <c r="E90" s="600"/>
      <c r="F90" s="600"/>
      <c r="G90" s="674"/>
      <c r="H90" s="675" t="s">
        <v>517</v>
      </c>
      <c r="I90" s="600"/>
      <c r="J90" s="600"/>
      <c r="K90" s="600"/>
      <c r="L90" s="600"/>
      <c r="M90" s="600"/>
      <c r="N90" s="600"/>
      <c r="O90" s="600"/>
      <c r="P90" s="600"/>
      <c r="Q90" s="1"/>
      <c r="R90" s="1"/>
      <c r="S90" s="1"/>
      <c r="T90" s="1"/>
      <c r="U90" s="1"/>
      <c r="V90" s="1"/>
      <c r="W90" s="1"/>
      <c r="X90" s="1"/>
      <c r="Y90" s="1"/>
      <c r="Z90" s="2"/>
      <c r="AA90" s="386"/>
    </row>
    <row r="91" spans="2:30" ht="10.199999999999999" customHeight="1">
      <c r="B91" s="581"/>
      <c r="C91" s="318"/>
      <c r="D91" s="318"/>
      <c r="E91" s="318"/>
      <c r="F91" s="318"/>
      <c r="G91" s="240"/>
      <c r="H91" s="318"/>
      <c r="I91" s="318"/>
      <c r="J91" s="318"/>
      <c r="K91" s="318"/>
      <c r="L91" s="318"/>
      <c r="M91" s="318"/>
      <c r="N91" s="318"/>
      <c r="O91" s="318"/>
      <c r="P91" s="318"/>
      <c r="Z91" s="4"/>
      <c r="AA91" s="386"/>
    </row>
    <row r="92" spans="2:30" ht="10.199999999999999" customHeight="1">
      <c r="B92" s="3"/>
      <c r="Z92" s="4"/>
      <c r="AA92" s="386"/>
    </row>
    <row r="93" spans="2:30" ht="10.199999999999999" customHeight="1">
      <c r="B93" s="684" t="s">
        <v>91</v>
      </c>
      <c r="C93" s="240"/>
      <c r="D93" s="240"/>
      <c r="E93" s="240"/>
      <c r="F93" s="240"/>
      <c r="G93" s="240"/>
      <c r="H93" s="680"/>
      <c r="I93" s="680"/>
      <c r="J93" s="681"/>
      <c r="K93" s="36"/>
      <c r="L93" s="36"/>
      <c r="M93" s="36"/>
      <c r="R93" s="36"/>
      <c r="S93" s="36"/>
      <c r="T93" s="36"/>
      <c r="U93" s="36"/>
      <c r="V93" s="36"/>
      <c r="Z93" s="4"/>
      <c r="AA93" s="386"/>
    </row>
    <row r="94" spans="2:30" ht="10.199999999999999" customHeight="1">
      <c r="B94" s="407"/>
      <c r="C94" s="240"/>
      <c r="D94" s="240"/>
      <c r="E94" s="240"/>
      <c r="F94" s="240"/>
      <c r="G94" s="240"/>
      <c r="H94" s="682"/>
      <c r="I94" s="682"/>
      <c r="J94" s="683"/>
      <c r="K94" s="36"/>
      <c r="L94" s="36"/>
      <c r="M94" s="36"/>
      <c r="R94" s="36"/>
      <c r="S94" s="36"/>
      <c r="T94" s="36"/>
      <c r="U94" s="36"/>
      <c r="V94" s="36"/>
      <c r="Z94" s="4"/>
      <c r="AA94" s="386"/>
    </row>
    <row r="95" spans="2:30" ht="10.199999999999999" customHeight="1">
      <c r="B95" s="24"/>
      <c r="C95" s="21"/>
      <c r="D95" s="21"/>
      <c r="E95" s="21"/>
      <c r="F95" s="18"/>
      <c r="G95" s="18"/>
      <c r="H95" s="18"/>
      <c r="Z95" s="4"/>
      <c r="AA95" s="386"/>
    </row>
    <row r="96" spans="2:30" ht="10.199999999999999" customHeight="1">
      <c r="B96" s="684" t="s">
        <v>92</v>
      </c>
      <c r="C96" s="401"/>
      <c r="D96" s="401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240"/>
      <c r="R96" s="240"/>
      <c r="S96" s="240"/>
      <c r="T96" s="680"/>
      <c r="U96" s="680"/>
      <c r="V96" s="681"/>
      <c r="Z96" s="4"/>
      <c r="AA96" s="386"/>
    </row>
    <row r="97" spans="2:27" ht="10.199999999999999" customHeight="1">
      <c r="B97" s="684"/>
      <c r="C97" s="401"/>
      <c r="D97" s="401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240"/>
      <c r="R97" s="240"/>
      <c r="S97" s="240"/>
      <c r="T97" s="682"/>
      <c r="U97" s="682"/>
      <c r="V97" s="683"/>
      <c r="Z97" s="4"/>
      <c r="AA97" s="386"/>
    </row>
    <row r="98" spans="2:27" ht="10.199999999999999" customHeight="1">
      <c r="B98" s="24"/>
      <c r="C98" s="21"/>
      <c r="D98" s="21"/>
      <c r="E98" s="21"/>
      <c r="F98" s="18"/>
      <c r="G98" s="18"/>
      <c r="H98" s="18"/>
      <c r="Z98" s="4"/>
      <c r="AA98" s="386"/>
    </row>
    <row r="99" spans="2:27" ht="10.199999999999999" customHeight="1" thickBot="1">
      <c r="B99" s="25"/>
      <c r="C99" s="26"/>
      <c r="D99" s="26"/>
      <c r="E99" s="26"/>
      <c r="F99" s="27"/>
      <c r="G99" s="27"/>
      <c r="H99" s="2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6"/>
      <c r="AA99" s="386"/>
    </row>
    <row r="100" spans="2:27" ht="10.199999999999999" customHeight="1">
      <c r="B100" s="417" t="s">
        <v>470</v>
      </c>
      <c r="C100" s="417"/>
      <c r="D100" s="417"/>
      <c r="E100" s="417"/>
      <c r="F100" s="417"/>
      <c r="G100" s="417"/>
      <c r="H100" s="417"/>
      <c r="I100" s="417"/>
      <c r="J100" s="417"/>
      <c r="K100" s="417"/>
      <c r="N100" s="36"/>
      <c r="O100" s="36"/>
      <c r="R100" s="36"/>
      <c r="S100" s="36"/>
      <c r="T100" s="36"/>
      <c r="U100" s="37"/>
      <c r="V100" s="37"/>
      <c r="AA100" s="386"/>
    </row>
    <row r="101" spans="2:27" ht="9.6" customHeight="1"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AA101" s="386"/>
    </row>
    <row r="102" spans="2:27" ht="10.199999999999999" customHeight="1">
      <c r="B102" s="417" t="s">
        <v>8</v>
      </c>
      <c r="C102" s="417"/>
      <c r="D102" s="417"/>
      <c r="E102" s="417"/>
      <c r="F102" s="417"/>
      <c r="G102" s="417"/>
      <c r="H102" s="417"/>
      <c r="I102" s="417"/>
      <c r="J102" s="417"/>
      <c r="K102" s="417"/>
      <c r="L102" s="240"/>
      <c r="M102" s="240"/>
      <c r="N102" s="240"/>
      <c r="Q102" s="36"/>
      <c r="R102" s="36"/>
      <c r="S102" s="36"/>
      <c r="T102" s="36"/>
      <c r="U102" s="37"/>
      <c r="V102" s="37"/>
      <c r="AA102" s="386"/>
    </row>
    <row r="103" spans="2:27" ht="10.199999999999999" customHeight="1"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Q103" s="36"/>
      <c r="R103" s="36"/>
      <c r="S103" s="36"/>
      <c r="T103" s="36"/>
      <c r="U103" s="37"/>
      <c r="V103" s="37"/>
      <c r="AA103" s="386"/>
    </row>
    <row r="104" spans="2:27" ht="10.199999999999999" customHeight="1">
      <c r="B104" s="21"/>
      <c r="C104" s="21"/>
      <c r="D104" s="21"/>
      <c r="E104" s="21"/>
      <c r="F104" s="18"/>
      <c r="G104" s="18"/>
      <c r="H104" s="18"/>
      <c r="AA104" s="386"/>
    </row>
    <row r="105" spans="2:27" ht="10.199999999999999" customHeight="1">
      <c r="B105" s="21"/>
      <c r="C105" s="21"/>
      <c r="D105" s="21"/>
      <c r="E105" s="21"/>
      <c r="F105" s="18"/>
      <c r="G105" s="18"/>
      <c r="H105" s="18"/>
      <c r="AA105" s="386"/>
    </row>
    <row r="106" spans="2:27" ht="10.199999999999999" customHeight="1">
      <c r="B106" s="21"/>
      <c r="C106" s="21"/>
      <c r="D106" s="21"/>
      <c r="E106" s="21"/>
      <c r="F106" s="18"/>
      <c r="G106" s="18"/>
      <c r="H106" s="18"/>
      <c r="AA106" s="386"/>
    </row>
    <row r="107" spans="2:27" ht="10.199999999999999" customHeight="1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AA107" s="386"/>
    </row>
    <row r="108" spans="2:27" ht="10.199999999999999" customHeight="1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>
      <c r="AA111" s="386"/>
    </row>
    <row r="112" spans="2:27" ht="10.199999999999999" customHeight="1">
      <c r="AA112" s="386"/>
    </row>
    <row r="113" spans="27:27" ht="10.199999999999999" customHeight="1">
      <c r="AA113" s="386"/>
    </row>
    <row r="114" spans="27:27" ht="10.199999999999999" customHeight="1">
      <c r="AA114" s="386"/>
    </row>
    <row r="115" spans="27:27" ht="10.199999999999999" customHeight="1"/>
    <row r="116" spans="27:27" ht="10.199999999999999" customHeight="1"/>
    <row r="117" spans="27:27" ht="10.199999999999999" customHeight="1"/>
    <row r="118" spans="27:27" ht="10.199999999999999" customHeight="1"/>
    <row r="119" spans="27:27" ht="10.199999999999999" customHeight="1"/>
    <row r="120" spans="27:27" ht="10.199999999999999" customHeight="1"/>
    <row r="121" spans="27:27" ht="10.199999999999999" customHeight="1"/>
    <row r="122" spans="27:27" ht="10.199999999999999" customHeight="1"/>
    <row r="123" spans="27:27" ht="10.199999999999999" customHeight="1"/>
    <row r="124" spans="27:27" ht="10.199999999999999" customHeight="1"/>
    <row r="125" spans="27:27" ht="10.199999999999999" customHeight="1"/>
    <row r="126" spans="27:27" ht="10.199999999999999" customHeight="1"/>
    <row r="127" spans="27:27" ht="10.199999999999999" customHeight="1"/>
    <row r="128" spans="27:27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</sheetData>
  <sheetProtection algorithmName="SHA-512" hashValue="YiQJBoRBNn2vQ6JAuXx3qd3DM1N/ZR2w5Rtqv3CebLlaX2AFbEKlhPvoodwotF4/GPJ9MWLPIzOzSzqBvbcgXQ==" saltValue="KS6IfuEpYobjGybl1g0Z+w==" spinCount="100000" sheet="1" selectLockedCells="1"/>
  <mergeCells count="33">
    <mergeCell ref="T96:V97"/>
    <mergeCell ref="AA1:AA114"/>
    <mergeCell ref="B20:Z21"/>
    <mergeCell ref="B100:K101"/>
    <mergeCell ref="B80:H80"/>
    <mergeCell ref="B93:G94"/>
    <mergeCell ref="B96:S97"/>
    <mergeCell ref="H93:J94"/>
    <mergeCell ref="P29:T29"/>
    <mergeCell ref="V29:Y29"/>
    <mergeCell ref="V2:Y3"/>
    <mergeCell ref="B102:N103"/>
    <mergeCell ref="B2:D3"/>
    <mergeCell ref="B5:K6"/>
    <mergeCell ref="B8:K9"/>
    <mergeCell ref="B11:K12"/>
    <mergeCell ref="AB79:AC79"/>
    <mergeCell ref="B71:G72"/>
    <mergeCell ref="B64:D65"/>
    <mergeCell ref="P27:T28"/>
    <mergeCell ref="V27:Y28"/>
    <mergeCell ref="B27:L28"/>
    <mergeCell ref="B61:B62"/>
    <mergeCell ref="D61:U62"/>
    <mergeCell ref="B30:K31"/>
    <mergeCell ref="B33:K34"/>
    <mergeCell ref="B36:K37"/>
    <mergeCell ref="B22:Z23"/>
    <mergeCell ref="B49:H50"/>
    <mergeCell ref="B56:Y57"/>
    <mergeCell ref="B53:Z54"/>
    <mergeCell ref="B90:G91"/>
    <mergeCell ref="H90:P91"/>
  </mergeCells>
  <pageMargins left="0.7" right="0.7" top="0.78740157499999996" bottom="0.78740157499999996" header="0.3" footer="0.3"/>
  <pageSetup paperSize="9" scale="7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8">
    <tabColor theme="3" tint="0.39997558519241921"/>
  </sheetPr>
  <dimension ref="A1:AD133"/>
  <sheetViews>
    <sheetView showGridLines="0" topLeftCell="A25" zoomScaleNormal="100" workbookViewId="0">
      <selection activeCell="U18" sqref="U18:Y19"/>
    </sheetView>
  </sheetViews>
  <sheetFormatPr baseColWidth="10" defaultRowHeight="13.2"/>
  <cols>
    <col min="1" max="11" width="4.6640625" customWidth="1"/>
    <col min="12" max="12" width="7.33203125" customWidth="1"/>
    <col min="13" max="25" width="4.6640625" customWidth="1"/>
    <col min="26" max="26" width="7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72"/>
      <c r="J2" s="72"/>
      <c r="K2" s="14"/>
      <c r="L2" s="14"/>
      <c r="M2" s="14"/>
      <c r="N2" s="14"/>
      <c r="O2" s="14"/>
      <c r="P2" s="14"/>
      <c r="Q2" s="14"/>
      <c r="R2" s="14"/>
      <c r="S2" s="14"/>
      <c r="T2" s="14"/>
      <c r="V2" s="380" t="s">
        <v>99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V3" s="381"/>
      <c r="W3" s="381"/>
      <c r="X3" s="381"/>
      <c r="Y3" s="381"/>
      <c r="AA3" s="386"/>
    </row>
    <row r="4" spans="1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59"/>
      <c r="J4" s="62"/>
      <c r="K4" s="62"/>
      <c r="L4" s="62"/>
      <c r="M4" s="62"/>
      <c r="N4" s="62"/>
      <c r="O4" s="62"/>
      <c r="P4" s="62"/>
      <c r="Q4" s="62"/>
      <c r="R4" s="62"/>
      <c r="S4" s="62"/>
      <c r="AA4" s="386"/>
    </row>
    <row r="5" spans="1:27" ht="10.199999999999999" customHeight="1">
      <c r="B5" s="5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386"/>
    </row>
    <row r="6" spans="1:27" ht="9.6" customHeight="1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386"/>
    </row>
    <row r="7" spans="1:27" ht="10.199999999999999" customHeight="1">
      <c r="B7" s="5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386"/>
    </row>
    <row r="8" spans="1:27" ht="10.199999999999999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386"/>
    </row>
    <row r="9" spans="1:27" ht="10.199999999999999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86"/>
    </row>
    <row r="10" spans="1:27" ht="10.199999999999999" customHeight="1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86"/>
    </row>
    <row r="11" spans="1:27" ht="10.199999999999999" customHeight="1">
      <c r="AA11" s="386"/>
    </row>
    <row r="12" spans="1:27" ht="10.199999999999999" customHeight="1">
      <c r="AA12" s="386"/>
    </row>
    <row r="13" spans="1:27" ht="10.199999999999999" customHeight="1">
      <c r="B13" s="32"/>
      <c r="AA13" s="386"/>
    </row>
    <row r="14" spans="1:27" ht="10.199999999999999" customHeight="1">
      <c r="AA14" s="386"/>
    </row>
    <row r="15" spans="1:27" ht="10.199999999999999" customHeight="1">
      <c r="A15" s="14"/>
      <c r="B15" s="693" t="str">
        <f>Dienststellendaten!C81</f>
        <v xml:space="preserve">       Bezirkswahlvorstand</v>
      </c>
      <c r="C15" s="589"/>
      <c r="D15" s="589"/>
      <c r="E15" s="589"/>
      <c r="F15" s="589"/>
      <c r="G15" s="589"/>
      <c r="H15" s="589"/>
      <c r="I15" s="589"/>
      <c r="J15" s="589"/>
      <c r="K15" s="589"/>
      <c r="L15" s="14"/>
      <c r="M15" s="14"/>
      <c r="N15" s="14"/>
      <c r="O15" s="14"/>
      <c r="P15" s="66"/>
      <c r="Q15" s="34"/>
      <c r="R15" s="34"/>
      <c r="S15" s="36"/>
      <c r="T15" s="36"/>
      <c r="U15" s="36"/>
      <c r="V15" s="36"/>
      <c r="W15" s="36"/>
      <c r="X15" s="36"/>
      <c r="Y15" s="36"/>
      <c r="Z15" s="14"/>
      <c r="AA15" s="386"/>
    </row>
    <row r="16" spans="1:27" ht="10.199999999999999" customHeight="1">
      <c r="A16" s="14"/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14"/>
      <c r="M16" s="14"/>
      <c r="N16" s="14"/>
      <c r="O16" s="14"/>
      <c r="P16" s="34"/>
      <c r="Q16" s="34"/>
      <c r="R16" s="34"/>
      <c r="S16" s="36"/>
      <c r="T16" s="36"/>
      <c r="U16" s="36"/>
      <c r="V16" s="36"/>
      <c r="W16" s="36"/>
      <c r="X16" s="36"/>
      <c r="Y16" s="36"/>
      <c r="Z16" s="14"/>
      <c r="AA16" s="386"/>
    </row>
    <row r="17" spans="1:29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14"/>
      <c r="M17" s="14"/>
      <c r="N17" s="14"/>
      <c r="O17" s="1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14"/>
      <c r="AA17" s="386"/>
    </row>
    <row r="18" spans="1:29" ht="10.199999999999999" customHeight="1">
      <c r="A18" s="35"/>
      <c r="B18" s="691" t="str">
        <f>Dienststellendaten!C82</f>
        <v xml:space="preserve"> Wahl des Bezirks- und Hauptpersonalrats</v>
      </c>
      <c r="C18" s="691"/>
      <c r="D18" s="691"/>
      <c r="E18" s="691"/>
      <c r="F18" s="691"/>
      <c r="G18" s="691"/>
      <c r="H18" s="691"/>
      <c r="I18" s="691"/>
      <c r="J18" s="691"/>
      <c r="K18" s="691"/>
      <c r="N18" s="36"/>
      <c r="O18" s="36"/>
      <c r="P18" s="82"/>
      <c r="Q18" s="37"/>
      <c r="R18" s="37"/>
      <c r="S18" s="37"/>
      <c r="T18" s="37"/>
      <c r="U18" s="464"/>
      <c r="V18" s="464"/>
      <c r="W18" s="464"/>
      <c r="X18" s="464"/>
      <c r="Y18" s="464"/>
      <c r="Z18" s="14"/>
      <c r="AA18" s="386"/>
    </row>
    <row r="19" spans="1:29" ht="10.199999999999999" customHeight="1">
      <c r="A19" s="35"/>
      <c r="B19" s="692"/>
      <c r="C19" s="692"/>
      <c r="D19" s="692"/>
      <c r="E19" s="692"/>
      <c r="F19" s="692"/>
      <c r="G19" s="692"/>
      <c r="H19" s="692"/>
      <c r="I19" s="692"/>
      <c r="J19" s="692"/>
      <c r="K19" s="692"/>
      <c r="N19" s="36"/>
      <c r="O19" s="36"/>
      <c r="P19" s="37"/>
      <c r="Q19" s="37"/>
      <c r="R19" s="37"/>
      <c r="S19" s="37"/>
      <c r="T19" s="37"/>
      <c r="U19" s="703"/>
      <c r="V19" s="703"/>
      <c r="W19" s="703"/>
      <c r="X19" s="703"/>
      <c r="Y19" s="703"/>
      <c r="Z19" s="14"/>
      <c r="AA19" s="386"/>
    </row>
    <row r="20" spans="1:29" ht="10.199999999999999" customHeight="1">
      <c r="A20" s="35"/>
      <c r="B20" s="36"/>
      <c r="C20" s="36"/>
      <c r="D20" s="36"/>
      <c r="E20" s="63"/>
      <c r="F20" s="64"/>
      <c r="G20" s="64"/>
      <c r="H20" s="64"/>
      <c r="I20" s="64"/>
      <c r="J20" s="36"/>
      <c r="K20" s="36"/>
      <c r="L20" s="37"/>
      <c r="M20" s="36"/>
      <c r="N20" s="36"/>
      <c r="O20" s="36"/>
      <c r="P20" s="36"/>
      <c r="Q20" s="36"/>
      <c r="R20" s="36"/>
      <c r="T20" s="64"/>
      <c r="U20" s="64"/>
      <c r="W20" s="63" t="s">
        <v>98</v>
      </c>
      <c r="X20" s="36"/>
      <c r="Y20" s="36"/>
      <c r="Z20" s="14"/>
      <c r="AA20" s="386"/>
    </row>
    <row r="21" spans="1:29" ht="10.199999999999999" customHeight="1">
      <c r="A21" s="35"/>
      <c r="B21" s="693" t="str">
        <f>IF(Dienststellendaten!C83&lt;1,"",Dienststellendaten!C83)</f>
        <v>...</v>
      </c>
      <c r="C21" s="589"/>
      <c r="D21" s="589"/>
      <c r="E21" s="589"/>
      <c r="F21" s="589"/>
      <c r="G21" s="589"/>
      <c r="H21" s="589"/>
      <c r="I21" s="589"/>
      <c r="J21" s="589"/>
      <c r="K21" s="589"/>
      <c r="N21" s="36"/>
      <c r="O21" s="36"/>
      <c r="P21" s="696" t="str">
        <f>IF(Dienststellendaten!D5&lt;1,"",Dienststellendaten!D5)</f>
        <v/>
      </c>
      <c r="Q21" s="438"/>
      <c r="R21" s="438"/>
      <c r="S21" s="438"/>
      <c r="T21" s="438"/>
      <c r="U21" s="438"/>
      <c r="V21" s="438"/>
      <c r="W21" s="438"/>
      <c r="X21" s="438"/>
      <c r="Y21" s="438"/>
      <c r="Z21" s="14"/>
      <c r="AA21" s="386"/>
    </row>
    <row r="22" spans="1:29" ht="10.199999999999999" customHeight="1">
      <c r="A22" s="35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N22" s="36"/>
      <c r="O22" s="36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14"/>
      <c r="AA22" s="386"/>
    </row>
    <row r="23" spans="1:29" ht="10.199999999999999" customHeight="1">
      <c r="A23" s="35"/>
      <c r="B23" s="36"/>
      <c r="C23" s="36"/>
      <c r="D23" s="36"/>
      <c r="E23" s="64"/>
      <c r="F23" s="64"/>
      <c r="G23" s="64"/>
      <c r="H23" s="64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64" t="s">
        <v>84</v>
      </c>
      <c r="T23" s="64"/>
      <c r="U23" s="64"/>
      <c r="V23" s="64"/>
      <c r="W23" s="36"/>
      <c r="X23" s="36"/>
      <c r="Y23" s="36"/>
      <c r="Z23" s="14"/>
      <c r="AA23" s="386"/>
    </row>
    <row r="24" spans="1:29" ht="10.199999999999999" customHeight="1">
      <c r="A24" s="35"/>
      <c r="B24" s="694" t="str">
        <f>Dienststellendaten!C84</f>
        <v>Willy-Brandt-Platz 3</v>
      </c>
      <c r="C24" s="324"/>
      <c r="D24" s="324"/>
      <c r="E24" s="324"/>
      <c r="F24" s="324"/>
      <c r="G24" s="324"/>
      <c r="H24" s="324"/>
      <c r="I24" s="324"/>
      <c r="J24" s="324"/>
      <c r="K24" s="324"/>
      <c r="N24" s="36"/>
      <c r="O24" s="36"/>
      <c r="P24" s="697" t="str">
        <f>IF(Dienststellendaten!E11&gt;1,Dienststellendaten!E11,"")</f>
        <v/>
      </c>
      <c r="Q24" s="698"/>
      <c r="R24" s="698"/>
      <c r="S24" s="698"/>
      <c r="T24" s="698"/>
      <c r="U24" s="698"/>
      <c r="V24" s="698"/>
      <c r="W24" s="698"/>
      <c r="X24" s="698"/>
      <c r="Y24" s="698"/>
      <c r="Z24" s="14"/>
      <c r="AA24" s="386"/>
    </row>
    <row r="25" spans="1:29" ht="10.199999999999999" customHeight="1">
      <c r="A25" s="35"/>
      <c r="B25" s="695"/>
      <c r="C25" s="695"/>
      <c r="D25" s="695"/>
      <c r="E25" s="695"/>
      <c r="F25" s="695"/>
      <c r="G25" s="695"/>
      <c r="H25" s="695"/>
      <c r="I25" s="695"/>
      <c r="J25" s="695"/>
      <c r="K25" s="695"/>
      <c r="N25" s="36"/>
      <c r="O25" s="36"/>
      <c r="P25" s="699"/>
      <c r="Q25" s="699"/>
      <c r="R25" s="699"/>
      <c r="S25" s="699"/>
      <c r="T25" s="699"/>
      <c r="U25" s="699"/>
      <c r="V25" s="699"/>
      <c r="W25" s="699"/>
      <c r="X25" s="699"/>
      <c r="Y25" s="699"/>
      <c r="Z25" s="14"/>
      <c r="AA25" s="386"/>
    </row>
    <row r="26" spans="1:29" ht="10.199999999999999" customHeight="1">
      <c r="A26" s="35"/>
      <c r="B26" s="36"/>
      <c r="C26" s="36"/>
      <c r="D26" s="36"/>
      <c r="E26" s="64"/>
      <c r="F26" s="64"/>
      <c r="G26" s="64"/>
      <c r="H26" s="36"/>
      <c r="I26" s="36"/>
      <c r="J26" s="36"/>
      <c r="K26" s="36"/>
      <c r="L26" s="37"/>
      <c r="M26" s="36"/>
      <c r="N26" s="36"/>
      <c r="O26" s="36"/>
      <c r="P26" s="36"/>
      <c r="Q26" s="36"/>
      <c r="R26" s="36"/>
      <c r="S26" s="64" t="s">
        <v>100</v>
      </c>
      <c r="T26" s="64"/>
      <c r="U26" s="64"/>
      <c r="V26" s="36"/>
      <c r="W26" s="36"/>
      <c r="X26" s="36"/>
      <c r="Y26" s="36"/>
      <c r="Z26" s="14"/>
      <c r="AA26" s="386"/>
    </row>
    <row r="27" spans="1:29" ht="10.199999999999999" customHeight="1">
      <c r="A27" s="35"/>
      <c r="B27" s="694" t="str">
        <f>Dienststellendaten!C85</f>
        <v>54290 Trier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6"/>
      <c r="M27" s="36"/>
      <c r="N27" s="36"/>
      <c r="O27" s="36"/>
      <c r="P27" s="697" t="str">
        <f>IF(Dienststellendaten!E13&gt;1,Dienststellendaten!E13,"")</f>
        <v/>
      </c>
      <c r="Q27" s="698"/>
      <c r="R27" s="698"/>
      <c r="S27" s="698"/>
      <c r="T27" s="698"/>
      <c r="U27" s="698"/>
      <c r="V27" s="698"/>
      <c r="W27" s="698"/>
      <c r="X27" s="698"/>
      <c r="Y27" s="698"/>
      <c r="Z27" s="14"/>
      <c r="AA27" s="386"/>
    </row>
    <row r="28" spans="1:29" ht="10.199999999999999" customHeight="1">
      <c r="A28" s="35"/>
      <c r="B28" s="695"/>
      <c r="C28" s="695"/>
      <c r="D28" s="695"/>
      <c r="E28" s="695"/>
      <c r="F28" s="695"/>
      <c r="G28" s="695"/>
      <c r="H28" s="695"/>
      <c r="I28" s="695"/>
      <c r="J28" s="695"/>
      <c r="K28" s="695"/>
      <c r="L28" s="37"/>
      <c r="M28" s="36"/>
      <c r="N28" s="36"/>
      <c r="O28" s="36"/>
      <c r="P28" s="699"/>
      <c r="Q28" s="699"/>
      <c r="R28" s="699"/>
      <c r="S28" s="699"/>
      <c r="T28" s="699"/>
      <c r="U28" s="699"/>
      <c r="V28" s="699"/>
      <c r="W28" s="699"/>
      <c r="X28" s="699"/>
      <c r="Y28" s="699"/>
      <c r="Z28" s="14"/>
      <c r="AA28" s="386"/>
      <c r="AB28" s="17"/>
      <c r="AC28" s="17"/>
    </row>
    <row r="29" spans="1:29" ht="10.199999999999999" customHeight="1">
      <c r="A29" s="35"/>
      <c r="B29" s="51"/>
      <c r="C29" s="48"/>
      <c r="D29" s="48"/>
      <c r="E29" s="48"/>
      <c r="F29" s="48"/>
      <c r="G29" s="48"/>
      <c r="H29" s="48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64" t="s">
        <v>101</v>
      </c>
      <c r="T29" s="36"/>
      <c r="U29" s="36"/>
      <c r="V29" s="36"/>
      <c r="W29" s="36"/>
      <c r="X29" s="36"/>
      <c r="Y29" s="36"/>
      <c r="Z29" s="14"/>
      <c r="AA29" s="386"/>
    </row>
    <row r="30" spans="1:29" ht="10.199999999999999" customHeight="1">
      <c r="A30" s="35"/>
      <c r="B30" s="48"/>
      <c r="C30" s="48"/>
      <c r="D30" s="48"/>
      <c r="E30" s="48"/>
      <c r="F30" s="48"/>
      <c r="G30" s="48"/>
      <c r="H30" s="48"/>
      <c r="I30" s="36"/>
      <c r="J30" s="36"/>
      <c r="K30" s="36"/>
      <c r="L30" s="37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4"/>
      <c r="AA30" s="386"/>
    </row>
    <row r="31" spans="1:29" ht="10.199999999999999" customHeigh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14"/>
      <c r="AA31" s="386"/>
    </row>
    <row r="32" spans="1:29" ht="10.199999999999999" customHeight="1">
      <c r="A32" s="35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48"/>
      <c r="R32" s="48"/>
      <c r="S32" s="36"/>
      <c r="T32" s="36"/>
      <c r="U32" s="36"/>
      <c r="V32" s="36"/>
      <c r="W32" s="36"/>
      <c r="X32" s="36"/>
      <c r="Y32" s="36"/>
      <c r="Z32" s="14"/>
      <c r="AA32" s="386"/>
    </row>
    <row r="33" spans="1:27" ht="10.199999999999999" customHeight="1">
      <c r="A33" s="35"/>
      <c r="B33" s="606" t="s">
        <v>436</v>
      </c>
      <c r="C33" s="318"/>
      <c r="D33" s="318"/>
      <c r="E33" s="318"/>
      <c r="F33" s="318"/>
      <c r="G33" s="318"/>
      <c r="H33" s="318"/>
      <c r="I33" s="318"/>
      <c r="J33" s="51"/>
      <c r="K33" s="51"/>
      <c r="L33" s="51"/>
      <c r="M33" s="51"/>
      <c r="N33" s="51"/>
      <c r="O33" s="51"/>
      <c r="P33" s="51"/>
      <c r="Q33" s="48"/>
      <c r="R33" s="48"/>
      <c r="S33" s="36"/>
      <c r="T33" s="36"/>
      <c r="U33" s="36"/>
      <c r="V33" s="36"/>
      <c r="W33" s="36"/>
      <c r="X33" s="36"/>
      <c r="Y33" s="36"/>
      <c r="Z33" s="14"/>
      <c r="AA33" s="386"/>
    </row>
    <row r="34" spans="1:27" ht="10.199999999999999" customHeight="1">
      <c r="A34" s="35"/>
      <c r="B34" s="318"/>
      <c r="C34" s="318"/>
      <c r="D34" s="318"/>
      <c r="E34" s="318"/>
      <c r="F34" s="318"/>
      <c r="G34" s="318"/>
      <c r="H34" s="318"/>
      <c r="I34" s="318"/>
      <c r="J34" s="48"/>
      <c r="K34" s="48"/>
      <c r="L34" s="48"/>
      <c r="M34" s="48"/>
      <c r="N34" s="48"/>
      <c r="O34" s="48"/>
      <c r="P34" s="48"/>
      <c r="Q34" s="48"/>
      <c r="R34" s="48"/>
      <c r="S34" s="36"/>
      <c r="T34" s="36"/>
      <c r="U34" s="36"/>
      <c r="V34" s="36"/>
      <c r="W34" s="36"/>
      <c r="X34" s="36"/>
      <c r="Y34" s="36"/>
      <c r="Z34" s="14"/>
      <c r="AA34" s="386"/>
    </row>
    <row r="35" spans="1:27" ht="10.199999999999999" customHeight="1">
      <c r="A35" s="35"/>
      <c r="B35" s="242" t="s">
        <v>473</v>
      </c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36"/>
      <c r="X35" s="36"/>
      <c r="Y35" s="36"/>
      <c r="Z35" s="14"/>
      <c r="AA35" s="386"/>
    </row>
    <row r="36" spans="1:27" ht="10.199999999999999" customHeight="1">
      <c r="A36" s="35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36"/>
      <c r="X36" s="36"/>
      <c r="Y36" s="36"/>
      <c r="Z36" s="14"/>
      <c r="AA36" s="386"/>
    </row>
    <row r="37" spans="1:27" ht="10.199999999999999" customHeight="1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14"/>
      <c r="AA37" s="386"/>
    </row>
    <row r="38" spans="1:27" ht="10.199999999999999" customHeigh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14"/>
      <c r="AA38" s="386"/>
    </row>
    <row r="39" spans="1:27" ht="10.199999999999999" customHeight="1">
      <c r="A39" s="35"/>
      <c r="B39" s="436" t="s">
        <v>102</v>
      </c>
      <c r="C39" s="318"/>
      <c r="D39" s="318"/>
      <c r="E39" s="318"/>
      <c r="F39" s="318"/>
      <c r="G39" s="318"/>
      <c r="H39" s="318"/>
      <c r="I39" s="318"/>
      <c r="J39" s="318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14"/>
      <c r="AA39" s="386"/>
    </row>
    <row r="40" spans="1:27" ht="10.199999999999999" customHeight="1">
      <c r="A40" s="35"/>
      <c r="B40" s="318"/>
      <c r="C40" s="318"/>
      <c r="D40" s="318"/>
      <c r="E40" s="318"/>
      <c r="F40" s="318"/>
      <c r="G40" s="318"/>
      <c r="H40" s="318"/>
      <c r="I40" s="318"/>
      <c r="J40" s="318"/>
      <c r="K40" s="36"/>
      <c r="L40" s="37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14"/>
      <c r="AA40" s="386"/>
    </row>
    <row r="41" spans="1:27" ht="10.19999999999999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14"/>
      <c r="AA41" s="386"/>
    </row>
    <row r="42" spans="1:27" ht="10.199999999999999" customHeight="1">
      <c r="A42" s="35"/>
      <c r="B42" s="436" t="s">
        <v>440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697">
        <f>IF('Formular 2_3'!X70&gt;0,'Formular 2_3'!X70,'Formular 2_2'!X70)</f>
        <v>0</v>
      </c>
      <c r="N42" s="697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14"/>
      <c r="AA42" s="386"/>
    </row>
    <row r="43" spans="1:27" ht="10.199999999999999" customHeight="1">
      <c r="A43" s="35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697"/>
      <c r="N43" s="697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14"/>
      <c r="AA43" s="386"/>
    </row>
    <row r="44" spans="1:27" ht="10.199999999999999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4"/>
      <c r="AA44" s="386"/>
    </row>
    <row r="45" spans="1:27" ht="10.199999999999999" customHeight="1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7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14"/>
      <c r="AA45" s="386"/>
    </row>
    <row r="46" spans="1:27" ht="10.199999999999999" customHeight="1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14"/>
      <c r="AA46" s="386"/>
    </row>
    <row r="47" spans="1:27" ht="10.199999999999999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4"/>
      <c r="AA47" s="386"/>
    </row>
    <row r="48" spans="1:27" ht="10.199999999999999" customHeight="1">
      <c r="A48" s="35"/>
      <c r="B48" s="436" t="s">
        <v>324</v>
      </c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14"/>
      <c r="AA48" s="386"/>
    </row>
    <row r="49" spans="1:27" ht="10.199999999999999" customHeight="1">
      <c r="A49" s="35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14"/>
      <c r="AA49" s="386"/>
    </row>
    <row r="50" spans="1:27" ht="10.199999999999999" customHeigh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7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4"/>
      <c r="AA50" s="386"/>
    </row>
    <row r="51" spans="1:27" ht="10.199999999999999" customHeight="1">
      <c r="A51" s="35"/>
      <c r="B51" s="436" t="s">
        <v>441</v>
      </c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697">
        <f>IF('Formular 3b_3'!N98&lt;0,'Formular 3b_2'!N98,'Formular 3b_3'!N98)</f>
        <v>0</v>
      </c>
      <c r="N51" s="697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14"/>
      <c r="AA51" s="386"/>
    </row>
    <row r="52" spans="1:27" ht="10.199999999999999" customHeight="1">
      <c r="A52" s="35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697"/>
      <c r="N52" s="697"/>
      <c r="O52" s="36"/>
      <c r="P52" s="36"/>
      <c r="Q52" s="36"/>
      <c r="R52" s="56"/>
      <c r="S52" s="56"/>
      <c r="T52" s="49"/>
      <c r="X52" s="36"/>
      <c r="Y52" s="36"/>
      <c r="Z52" s="14"/>
      <c r="AA52" s="386"/>
    </row>
    <row r="53" spans="1:27" ht="10.199999999999999" customHeigh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M53" s="36"/>
      <c r="N53" s="36"/>
      <c r="O53" s="36"/>
      <c r="P53" s="36"/>
      <c r="Q53" s="36"/>
      <c r="R53" s="53"/>
      <c r="S53" s="53"/>
      <c r="T53" s="53"/>
      <c r="U53" s="53"/>
      <c r="X53" s="36"/>
      <c r="Y53" s="36"/>
      <c r="Z53" s="14"/>
      <c r="AA53" s="386"/>
    </row>
    <row r="54" spans="1:27" ht="10.199999999999999" customHeight="1">
      <c r="A54" s="35"/>
      <c r="B54" s="51"/>
      <c r="C54" s="48"/>
      <c r="D54" s="48"/>
      <c r="E54" s="48"/>
      <c r="F54" s="436" t="s">
        <v>294</v>
      </c>
      <c r="G54" s="318"/>
      <c r="H54" s="318"/>
      <c r="I54" s="318"/>
      <c r="J54" s="318"/>
      <c r="K54" s="318"/>
      <c r="L54" s="318"/>
      <c r="M54" s="697">
        <f>IF('Formular 3b_3'!N101&lt;0,'Formular 3b_2'!N101,'Formular 3b_3'!N101)</f>
        <v>0</v>
      </c>
      <c r="N54" s="697"/>
      <c r="O54" s="36"/>
      <c r="P54" s="702" t="str">
        <f>IF(M54&lt;1,"",M54/M51)</f>
        <v/>
      </c>
      <c r="Q54" s="702"/>
      <c r="R54" s="53"/>
      <c r="S54" s="53"/>
      <c r="T54" s="53"/>
      <c r="U54" s="53"/>
      <c r="V54" s="36"/>
      <c r="W54" s="36"/>
      <c r="X54" s="36"/>
      <c r="Y54" s="36"/>
      <c r="Z54" s="14"/>
      <c r="AA54" s="386"/>
    </row>
    <row r="55" spans="1:27" ht="10.199999999999999" customHeight="1">
      <c r="A55" s="35"/>
      <c r="B55" s="48"/>
      <c r="C55" s="48"/>
      <c r="D55" s="48"/>
      <c r="E55" s="48"/>
      <c r="F55" s="318"/>
      <c r="G55" s="318"/>
      <c r="H55" s="318"/>
      <c r="I55" s="318"/>
      <c r="J55" s="318"/>
      <c r="K55" s="318"/>
      <c r="L55" s="318"/>
      <c r="M55" s="697"/>
      <c r="N55" s="697"/>
      <c r="O55" s="36"/>
      <c r="P55" s="702"/>
      <c r="Q55" s="702"/>
      <c r="R55" s="36"/>
      <c r="S55" s="36"/>
      <c r="T55" s="36"/>
      <c r="U55" s="36"/>
      <c r="V55" s="36"/>
      <c r="W55" s="36"/>
      <c r="X55" s="36"/>
      <c r="Y55" s="36"/>
      <c r="Z55" s="14"/>
      <c r="AA55" s="386"/>
    </row>
    <row r="56" spans="1:27" ht="10.199999999999999" customHeight="1">
      <c r="A56" s="35"/>
      <c r="B56" s="36"/>
      <c r="C56" s="36"/>
      <c r="D56" s="36"/>
      <c r="E56" s="36"/>
      <c r="F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14"/>
      <c r="AA56" s="386"/>
    </row>
    <row r="57" spans="1:27" ht="10.199999999999999" customHeight="1">
      <c r="A57" s="35"/>
      <c r="B57" s="49"/>
      <c r="C57" s="49"/>
      <c r="D57" s="49"/>
      <c r="E57" s="49"/>
      <c r="F57" s="436" t="s">
        <v>295</v>
      </c>
      <c r="G57" s="318"/>
      <c r="H57" s="318"/>
      <c r="I57" s="318"/>
      <c r="J57" s="318"/>
      <c r="K57" s="318"/>
      <c r="L57" s="318"/>
      <c r="M57" s="697">
        <f>IF('Formular 3b_3'!N104&lt;0,'Formular 3b_2'!N104,'Formular 3b_3'!N104)</f>
        <v>0</v>
      </c>
      <c r="N57" s="697"/>
      <c r="O57" s="49"/>
      <c r="P57" s="702" t="str">
        <f>IF(M57&lt;1,"",M57/M51)</f>
        <v/>
      </c>
      <c r="Q57" s="702"/>
      <c r="R57" s="36"/>
      <c r="S57" s="36"/>
      <c r="T57" s="36"/>
      <c r="U57" s="36"/>
      <c r="V57" s="36"/>
      <c r="W57" s="36"/>
      <c r="X57" s="36"/>
      <c r="Y57" s="36"/>
      <c r="Z57" s="14"/>
      <c r="AA57" s="386"/>
    </row>
    <row r="58" spans="1:27" ht="10.199999999999999" customHeight="1">
      <c r="A58" s="35"/>
      <c r="B58" s="49"/>
      <c r="C58" s="36"/>
      <c r="D58" s="36"/>
      <c r="E58" s="36"/>
      <c r="F58" s="318"/>
      <c r="G58" s="318"/>
      <c r="H58" s="318"/>
      <c r="I58" s="318"/>
      <c r="J58" s="318"/>
      <c r="K58" s="318"/>
      <c r="L58" s="318"/>
      <c r="M58" s="697"/>
      <c r="N58" s="697"/>
      <c r="O58" s="36"/>
      <c r="P58" s="702"/>
      <c r="Q58" s="702"/>
      <c r="R58" s="49"/>
      <c r="S58" s="49"/>
      <c r="T58" s="49"/>
      <c r="U58" s="49"/>
      <c r="V58" s="49"/>
      <c r="W58" s="49"/>
      <c r="X58" s="49"/>
      <c r="Y58" s="36"/>
      <c r="Z58" s="14"/>
      <c r="AA58" s="386"/>
    </row>
    <row r="59" spans="1:27" ht="10.199999999999999" customHeight="1">
      <c r="A59" s="35"/>
      <c r="B59" s="49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153"/>
      <c r="N59" s="153"/>
      <c r="O59" s="36"/>
      <c r="P59" s="154"/>
      <c r="Q59" s="154"/>
      <c r="R59" s="49"/>
      <c r="S59" s="49"/>
      <c r="T59" s="49"/>
      <c r="U59" s="49"/>
      <c r="V59" s="49"/>
      <c r="W59" s="49"/>
      <c r="X59" s="49"/>
      <c r="Y59" s="36"/>
      <c r="Z59" s="14"/>
      <c r="AA59" s="386"/>
    </row>
    <row r="60" spans="1:27" ht="10.199999999999999" customHeight="1">
      <c r="A60" s="35"/>
      <c r="B60" s="49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53"/>
      <c r="N60" s="153"/>
      <c r="O60" s="36"/>
      <c r="P60" s="154"/>
      <c r="Q60" s="154"/>
      <c r="R60" s="49"/>
      <c r="S60" s="49"/>
      <c r="T60" s="49"/>
      <c r="U60" s="49"/>
      <c r="V60" s="49"/>
      <c r="W60" s="49"/>
      <c r="X60" s="49"/>
      <c r="Y60" s="36"/>
      <c r="Z60" s="14"/>
      <c r="AA60" s="386"/>
    </row>
    <row r="61" spans="1:27" ht="10.199999999999999" customHeight="1">
      <c r="A61" s="35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36"/>
      <c r="Z61" s="14"/>
      <c r="AA61" s="386"/>
    </row>
    <row r="62" spans="1:27" ht="10.199999999999999" customHeight="1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7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14"/>
      <c r="AA62" s="386"/>
    </row>
    <row r="63" spans="1:27" ht="10.199999999999999" customHeight="1">
      <c r="A63" s="35"/>
      <c r="B63" s="436" t="s">
        <v>442</v>
      </c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240"/>
      <c r="AA63" s="386"/>
    </row>
    <row r="64" spans="1:27" ht="10.199999999999999" customHeight="1"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240"/>
      <c r="AA64" s="386"/>
    </row>
    <row r="65" spans="2:30" ht="10.199999999999999" customHeight="1">
      <c r="B65" s="436" t="s">
        <v>443</v>
      </c>
      <c r="C65" s="436"/>
      <c r="D65" s="436"/>
      <c r="E65" s="436"/>
      <c r="F65" s="4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AA65" s="386"/>
    </row>
    <row r="66" spans="2:30" ht="10.199999999999999" customHeight="1">
      <c r="B66" s="436"/>
      <c r="C66" s="436"/>
      <c r="D66" s="436"/>
      <c r="E66" s="436"/>
      <c r="F66" s="4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AA66" s="386"/>
    </row>
    <row r="67" spans="2:30" ht="10.199999999999999" customHeight="1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7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AA67" s="386"/>
    </row>
    <row r="68" spans="2:30" ht="10.199999999999999" customHeight="1">
      <c r="B68" s="436" t="s">
        <v>441</v>
      </c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697" t="str">
        <f>IF('Formular 4b_3'!N97&gt;0,'Formular 4b_3'!N97,"")</f>
        <v/>
      </c>
      <c r="N68" s="697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AA68" s="386"/>
    </row>
    <row r="69" spans="2:30" ht="10.199999999999999" customHeight="1"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697"/>
      <c r="N69" s="697"/>
      <c r="O69" s="36"/>
      <c r="P69" s="36"/>
      <c r="Q69" s="36"/>
      <c r="R69" s="56"/>
      <c r="S69" s="56"/>
      <c r="T69" s="49"/>
      <c r="X69" s="36"/>
      <c r="Y69" s="36"/>
      <c r="AA69" s="386"/>
    </row>
    <row r="70" spans="2:30" ht="10.199999999999999" customHeight="1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  <c r="M70" s="36"/>
      <c r="N70" s="36"/>
      <c r="O70" s="36"/>
      <c r="P70" s="36"/>
      <c r="Q70" s="36"/>
      <c r="R70" s="53"/>
      <c r="S70" s="53"/>
      <c r="T70" s="53"/>
      <c r="U70" s="53"/>
      <c r="X70" s="36"/>
      <c r="Y70" s="36"/>
      <c r="AA70" s="386"/>
    </row>
    <row r="71" spans="2:30" ht="10.199999999999999" customHeight="1">
      <c r="B71" s="51"/>
      <c r="C71" s="48"/>
      <c r="D71" s="48"/>
      <c r="E71" s="48"/>
      <c r="F71" s="436" t="s">
        <v>294</v>
      </c>
      <c r="G71" s="318"/>
      <c r="H71" s="318"/>
      <c r="I71" s="318"/>
      <c r="J71" s="318"/>
      <c r="K71" s="318"/>
      <c r="L71" s="318"/>
      <c r="M71" s="697">
        <f>IF('Formular 4b_3'!N100&lt;0,'Formular 4b_2'!N100,'Formular 4b_3'!N100)</f>
        <v>0</v>
      </c>
      <c r="N71" s="697"/>
      <c r="O71" s="36"/>
      <c r="P71" s="702" t="str">
        <f>IF(M71&lt;1,"",M71/M68)</f>
        <v/>
      </c>
      <c r="Q71" s="702"/>
      <c r="R71" s="53"/>
      <c r="S71" s="53"/>
      <c r="T71" s="53"/>
      <c r="U71" s="53"/>
      <c r="V71" s="36"/>
      <c r="W71" s="36"/>
      <c r="X71" s="36"/>
      <c r="Y71" s="36"/>
      <c r="AA71" s="386"/>
    </row>
    <row r="72" spans="2:30" ht="10.199999999999999" customHeight="1">
      <c r="B72" s="48"/>
      <c r="C72" s="48"/>
      <c r="D72" s="48"/>
      <c r="E72" s="48"/>
      <c r="F72" s="318"/>
      <c r="G72" s="318"/>
      <c r="H72" s="318"/>
      <c r="I72" s="318"/>
      <c r="J72" s="318"/>
      <c r="K72" s="318"/>
      <c r="L72" s="318"/>
      <c r="M72" s="697"/>
      <c r="N72" s="697"/>
      <c r="O72" s="36"/>
      <c r="P72" s="702"/>
      <c r="Q72" s="702"/>
      <c r="R72" s="36"/>
      <c r="S72" s="36"/>
      <c r="T72" s="36"/>
      <c r="U72" s="36"/>
      <c r="V72" s="36"/>
      <c r="W72" s="36"/>
      <c r="X72" s="36"/>
      <c r="Y72" s="36"/>
      <c r="AA72" s="386"/>
    </row>
    <row r="73" spans="2:30" ht="10.199999999999999" customHeight="1">
      <c r="B73" s="36"/>
      <c r="C73" s="36"/>
      <c r="D73" s="36"/>
      <c r="E73" s="36"/>
      <c r="F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AA73" s="386"/>
      <c r="AB73" s="20"/>
    </row>
    <row r="74" spans="2:30" ht="10.199999999999999" customHeight="1">
      <c r="B74" s="49"/>
      <c r="C74" s="49"/>
      <c r="D74" s="49"/>
      <c r="E74" s="49"/>
      <c r="F74" s="436" t="s">
        <v>295</v>
      </c>
      <c r="G74" s="318"/>
      <c r="H74" s="318"/>
      <c r="I74" s="318"/>
      <c r="J74" s="318"/>
      <c r="K74" s="318"/>
      <c r="L74" s="318"/>
      <c r="M74" s="697">
        <f>IF('Formular 4b_3'!N103&lt;0,'Formular 4b_2'!N103,'Formular 4b_3'!N103)</f>
        <v>0</v>
      </c>
      <c r="N74" s="697"/>
      <c r="O74" s="49"/>
      <c r="P74" s="702" t="str">
        <f>IF(M74&lt;1,"",M74/M68)</f>
        <v/>
      </c>
      <c r="Q74" s="702"/>
      <c r="R74" s="36"/>
      <c r="S74" s="36"/>
      <c r="T74" s="36"/>
      <c r="U74" s="36"/>
      <c r="V74" s="36"/>
      <c r="W74" s="36"/>
      <c r="X74" s="36"/>
      <c r="Y74" s="36"/>
      <c r="AA74" s="386"/>
    </row>
    <row r="75" spans="2:30" ht="10.199999999999999" customHeight="1">
      <c r="B75" s="49"/>
      <c r="C75" s="36"/>
      <c r="D75" s="36"/>
      <c r="E75" s="36"/>
      <c r="F75" s="318"/>
      <c r="G75" s="318"/>
      <c r="H75" s="318"/>
      <c r="I75" s="318"/>
      <c r="J75" s="318"/>
      <c r="K75" s="318"/>
      <c r="L75" s="318"/>
      <c r="M75" s="697"/>
      <c r="N75" s="697"/>
      <c r="O75" s="36"/>
      <c r="P75" s="702"/>
      <c r="Q75" s="702"/>
      <c r="R75" s="49"/>
      <c r="S75" s="49"/>
      <c r="T75" s="49"/>
      <c r="U75" s="49"/>
      <c r="V75" s="49"/>
      <c r="W75" s="49"/>
      <c r="X75" s="49"/>
      <c r="Y75" s="36"/>
      <c r="AA75" s="386"/>
      <c r="AB75" s="240"/>
      <c r="AC75" s="240"/>
      <c r="AD75" s="19"/>
    </row>
    <row r="76" spans="2:30" ht="10.199999999999999" customHeight="1">
      <c r="B76" s="59"/>
      <c r="C76" s="59"/>
      <c r="D76" s="59"/>
      <c r="E76" s="59"/>
      <c r="F76" s="59"/>
      <c r="G76" s="59"/>
      <c r="H76" s="59"/>
      <c r="AA76" s="386"/>
    </row>
    <row r="77" spans="2:30" ht="10.199999999999999" customHeight="1">
      <c r="B77" s="59"/>
      <c r="C77" s="59"/>
      <c r="D77" s="59"/>
      <c r="E77" s="59"/>
      <c r="F77" s="59"/>
      <c r="G77" s="59"/>
      <c r="H77" s="59"/>
      <c r="AA77" s="386"/>
    </row>
    <row r="78" spans="2:30" ht="10.199999999999999" customHeight="1">
      <c r="B78" s="59"/>
      <c r="C78" s="59"/>
      <c r="D78" s="59"/>
      <c r="E78" s="59"/>
      <c r="F78" s="59"/>
      <c r="G78" s="59"/>
      <c r="H78" s="59"/>
      <c r="AA78" s="386"/>
    </row>
    <row r="79" spans="2:30" ht="10.199999999999999" customHeight="1">
      <c r="B79" s="59"/>
      <c r="C79" s="59"/>
      <c r="D79" s="59"/>
      <c r="E79" s="59"/>
      <c r="F79" s="59"/>
      <c r="G79" s="59"/>
      <c r="H79" s="59"/>
      <c r="AA79" s="386"/>
    </row>
    <row r="80" spans="2:30" ht="10.199999999999999" customHeight="1">
      <c r="B80" s="41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42"/>
      <c r="S80" s="14"/>
      <c r="T80" s="14"/>
      <c r="U80" s="41"/>
      <c r="V80" s="41"/>
      <c r="W80" s="36"/>
      <c r="X80" s="36"/>
      <c r="Y80" s="36"/>
      <c r="Z80" s="36"/>
      <c r="AA80" s="386"/>
    </row>
    <row r="81" spans="2:30" ht="10.199999999999999" customHeight="1">
      <c r="B81" s="240"/>
      <c r="C81" s="240"/>
      <c r="D81" s="240"/>
      <c r="E81" s="240"/>
      <c r="F81" s="240"/>
      <c r="G81" s="240"/>
      <c r="J81" s="240"/>
      <c r="K81" s="240"/>
      <c r="L81" s="240"/>
      <c r="M81" s="240"/>
      <c r="N81" s="240"/>
      <c r="O81" s="240"/>
      <c r="R81" s="240"/>
      <c r="S81" s="240"/>
      <c r="T81" s="240"/>
      <c r="U81" s="240"/>
      <c r="V81" s="240"/>
      <c r="W81" s="240"/>
      <c r="AA81" s="386"/>
    </row>
    <row r="82" spans="2:30" ht="10.199999999999999" customHeight="1">
      <c r="B82" s="398"/>
      <c r="C82" s="398"/>
      <c r="D82" s="398"/>
      <c r="E82" s="398"/>
      <c r="F82" s="398"/>
      <c r="G82" s="398"/>
      <c r="J82" s="398"/>
      <c r="K82" s="398"/>
      <c r="L82" s="398"/>
      <c r="M82" s="398"/>
      <c r="N82" s="398"/>
      <c r="O82" s="398"/>
      <c r="R82" s="398"/>
      <c r="S82" s="398"/>
      <c r="T82" s="398"/>
      <c r="U82" s="398"/>
      <c r="V82" s="398"/>
      <c r="W82" s="398"/>
      <c r="AA82" s="386"/>
    </row>
    <row r="83" spans="2:30" ht="10.199999999999999" customHeight="1">
      <c r="AA83" s="386"/>
      <c r="AD83" s="15"/>
    </row>
    <row r="84" spans="2:30" ht="12.6" customHeight="1">
      <c r="B84" s="291" t="s">
        <v>0</v>
      </c>
      <c r="C84" s="291"/>
      <c r="D84" s="291"/>
      <c r="E84" s="291"/>
      <c r="F84" s="291"/>
      <c r="G84" s="291"/>
      <c r="H84" s="63"/>
      <c r="I84" s="63"/>
      <c r="J84" s="291" t="s">
        <v>370</v>
      </c>
      <c r="K84" s="291"/>
      <c r="L84" s="291"/>
      <c r="M84" s="291"/>
      <c r="N84" s="291"/>
      <c r="O84" s="291"/>
      <c r="P84" s="63"/>
      <c r="Q84" s="63"/>
      <c r="R84" s="291" t="s">
        <v>370</v>
      </c>
      <c r="S84" s="291"/>
      <c r="T84" s="291"/>
      <c r="U84" s="291"/>
      <c r="V84" s="291"/>
      <c r="W84" s="291"/>
      <c r="AA84" s="386"/>
    </row>
    <row r="85" spans="2:30" ht="10.199999999999999" customHeight="1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AA85" s="386"/>
    </row>
    <row r="86" spans="2:30" ht="10.199999999999999" customHeight="1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AA86" s="386"/>
    </row>
    <row r="87" spans="2:30" ht="10.199999999999999" customHeight="1">
      <c r="AA87" s="386"/>
    </row>
    <row r="88" spans="2:30" ht="10.199999999999999" customHeight="1" thickBot="1">
      <c r="B88" s="59"/>
      <c r="C88" s="59"/>
      <c r="D88" s="59"/>
      <c r="E88" s="59"/>
      <c r="F88" s="59"/>
      <c r="G88" s="59"/>
      <c r="H88" s="59"/>
      <c r="AA88" s="386"/>
    </row>
    <row r="89" spans="2:30" ht="10.199999999999999" customHeight="1">
      <c r="B89" s="599" t="s">
        <v>1</v>
      </c>
      <c r="C89" s="674"/>
      <c r="D89" s="674"/>
      <c r="E89" s="674"/>
      <c r="F89" s="674"/>
      <c r="G89" s="674"/>
      <c r="H89" s="675" t="s">
        <v>518</v>
      </c>
      <c r="I89" s="600"/>
      <c r="J89" s="600"/>
      <c r="K89" s="600"/>
      <c r="L89" s="600"/>
      <c r="M89" s="600"/>
      <c r="N89" s="600"/>
      <c r="O89" s="600"/>
      <c r="P89" s="600"/>
      <c r="Q89" s="1"/>
      <c r="R89" s="1"/>
      <c r="S89" s="1"/>
      <c r="T89" s="1"/>
      <c r="U89" s="1"/>
      <c r="V89" s="1"/>
      <c r="W89" s="1"/>
      <c r="X89" s="1"/>
      <c r="Y89" s="2"/>
      <c r="Z89" s="3"/>
      <c r="AA89" s="386"/>
    </row>
    <row r="90" spans="2:30" ht="10.199999999999999" customHeight="1">
      <c r="B90" s="407"/>
      <c r="C90" s="240"/>
      <c r="D90" s="240"/>
      <c r="E90" s="240"/>
      <c r="F90" s="240"/>
      <c r="G90" s="240"/>
      <c r="H90" s="318"/>
      <c r="I90" s="318"/>
      <c r="J90" s="318"/>
      <c r="K90" s="318"/>
      <c r="L90" s="318"/>
      <c r="M90" s="318"/>
      <c r="N90" s="318"/>
      <c r="O90" s="318"/>
      <c r="P90" s="318"/>
      <c r="Y90" s="4"/>
      <c r="Z90" s="3"/>
      <c r="AA90" s="386"/>
    </row>
    <row r="91" spans="2:30" ht="10.199999999999999" customHeight="1">
      <c r="B91" s="3"/>
      <c r="Y91" s="4"/>
      <c r="Z91" s="3"/>
      <c r="AA91" s="386"/>
    </row>
    <row r="92" spans="2:30" ht="10.199999999999999" customHeight="1">
      <c r="B92" s="684" t="s">
        <v>471</v>
      </c>
      <c r="C92" s="240"/>
      <c r="D92" s="240"/>
      <c r="E92" s="240"/>
      <c r="F92" s="240"/>
      <c r="G92" s="240"/>
      <c r="H92" s="596" t="str">
        <f>IF(U18&gt;1,U18,"")</f>
        <v/>
      </c>
      <c r="I92" s="596"/>
      <c r="J92" s="287"/>
      <c r="K92" s="36"/>
      <c r="L92" s="36"/>
      <c r="M92" s="36"/>
      <c r="N92" s="401" t="s">
        <v>103</v>
      </c>
      <c r="O92" s="401"/>
      <c r="P92" s="401"/>
      <c r="Q92" s="401"/>
      <c r="R92" s="401"/>
      <c r="S92" s="688"/>
      <c r="T92" s="688"/>
      <c r="U92" s="689"/>
      <c r="V92" s="36"/>
      <c r="Y92" s="4"/>
      <c r="Z92" s="3"/>
      <c r="AA92" s="386"/>
    </row>
    <row r="93" spans="2:30" ht="10.199999999999999" customHeight="1">
      <c r="B93" s="407"/>
      <c r="C93" s="240"/>
      <c r="D93" s="240"/>
      <c r="E93" s="240"/>
      <c r="F93" s="240"/>
      <c r="G93" s="240"/>
      <c r="H93" s="623"/>
      <c r="I93" s="623"/>
      <c r="J93" s="625"/>
      <c r="K93" s="36"/>
      <c r="L93" s="36"/>
      <c r="M93" s="36"/>
      <c r="N93" s="401"/>
      <c r="O93" s="401"/>
      <c r="P93" s="401"/>
      <c r="Q93" s="401"/>
      <c r="R93" s="401"/>
      <c r="S93" s="690"/>
      <c r="T93" s="690"/>
      <c r="U93" s="551"/>
      <c r="V93" s="36"/>
      <c r="Y93" s="4"/>
      <c r="Z93" s="3"/>
      <c r="AA93" s="386"/>
    </row>
    <row r="94" spans="2:30" ht="10.199999999999999" customHeight="1">
      <c r="B94" s="24"/>
      <c r="C94" s="21"/>
      <c r="D94" s="21"/>
      <c r="E94" s="21"/>
      <c r="F94" s="18"/>
      <c r="G94" s="18"/>
      <c r="H94" s="18"/>
      <c r="Y94" s="4"/>
      <c r="Z94" s="3"/>
      <c r="AA94" s="386"/>
    </row>
    <row r="95" spans="2:30" ht="10.199999999999999" customHeight="1" thickBot="1">
      <c r="B95" s="67"/>
      <c r="C95" s="68"/>
      <c r="D95" s="68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5"/>
      <c r="R95" s="5"/>
      <c r="S95" s="5"/>
      <c r="T95" s="5"/>
      <c r="U95" s="5"/>
      <c r="V95" s="5"/>
      <c r="W95" s="5"/>
      <c r="X95" s="5"/>
      <c r="Y95" s="6"/>
      <c r="Z95" s="3"/>
      <c r="AA95" s="386"/>
    </row>
    <row r="96" spans="2:30" ht="10.199999999999999" customHeight="1">
      <c r="B96" s="70"/>
      <c r="C96" s="70"/>
      <c r="D96" s="70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1"/>
      <c r="R96" s="1"/>
      <c r="S96" s="1"/>
      <c r="T96" s="1"/>
      <c r="U96" s="1"/>
      <c r="V96" s="1"/>
      <c r="W96" s="1"/>
      <c r="X96" s="1"/>
      <c r="Y96" s="1"/>
      <c r="AA96" s="386"/>
    </row>
    <row r="97" spans="2:27" ht="10.199999999999999" customHeight="1">
      <c r="B97" s="404" t="s">
        <v>470</v>
      </c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AA97" s="386"/>
    </row>
    <row r="98" spans="2:27" ht="10.199999999999999" customHeight="1"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AA98" s="386"/>
    </row>
    <row r="99" spans="2:27" ht="10.199999999999999" customHeight="1">
      <c r="B99" s="417" t="s">
        <v>8</v>
      </c>
      <c r="C99" s="417"/>
      <c r="D99" s="417"/>
      <c r="E99" s="417"/>
      <c r="F99" s="417"/>
      <c r="G99" s="417"/>
      <c r="H99" s="417"/>
      <c r="I99" s="417"/>
      <c r="J99" s="417"/>
      <c r="K99" s="417"/>
      <c r="L99" s="240"/>
      <c r="M99" s="240"/>
      <c r="N99" s="36"/>
      <c r="O99" s="36"/>
      <c r="R99" s="36"/>
      <c r="S99" s="36"/>
      <c r="T99" s="36"/>
      <c r="U99" s="37"/>
      <c r="V99" s="37"/>
      <c r="AA99" s="386"/>
    </row>
    <row r="100" spans="2:27" ht="9.6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AA100" s="386"/>
    </row>
    <row r="101" spans="2:27" ht="10.199999999999999" customHeight="1">
      <c r="Q101" s="36"/>
      <c r="R101" s="36"/>
      <c r="S101" s="36"/>
      <c r="T101" s="36"/>
      <c r="U101" s="37"/>
      <c r="V101" s="37"/>
      <c r="AA101" s="386"/>
    </row>
    <row r="102" spans="2:27" ht="10.199999999999999" customHeight="1">
      <c r="B102" s="401" t="s">
        <v>472</v>
      </c>
      <c r="C102" s="318"/>
      <c r="D102" s="318"/>
      <c r="E102" s="318"/>
      <c r="F102" s="318"/>
      <c r="G102" s="318"/>
      <c r="H102" s="44"/>
      <c r="I102" s="44"/>
      <c r="J102" s="44"/>
      <c r="K102" s="44"/>
      <c r="Q102" s="36"/>
      <c r="R102" s="36"/>
      <c r="S102" s="36"/>
      <c r="T102" s="36"/>
      <c r="U102" s="37"/>
      <c r="V102" s="37"/>
      <c r="AA102" s="386"/>
    </row>
    <row r="103" spans="2:27" ht="10.199999999999999" customHeight="1">
      <c r="B103" s="318"/>
      <c r="C103" s="318"/>
      <c r="D103" s="318"/>
      <c r="E103" s="318"/>
      <c r="F103" s="318"/>
      <c r="G103" s="318"/>
      <c r="H103" s="44"/>
      <c r="I103" s="44"/>
      <c r="J103" s="44"/>
      <c r="K103" s="44"/>
      <c r="AA103" s="386"/>
    </row>
    <row r="104" spans="2:27" ht="10.199999999999999" customHeight="1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AA104" s="386"/>
    </row>
    <row r="105" spans="2:27" ht="10.199999999999999" customHeight="1">
      <c r="AA105" s="386"/>
    </row>
    <row r="106" spans="2:27" ht="10.199999999999999" customHeight="1"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>
      <c r="AA111" s="386"/>
    </row>
    <row r="112" spans="2:27" ht="10.199999999999999" customHeight="1">
      <c r="AA112" s="386"/>
    </row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</sheetData>
  <sheetProtection algorithmName="SHA-512" hashValue="eJda0klxGLXAZmQkuzjHJ6fW/66Ufg0Hxce3oBo43PtUIWrBVOA3AzSQoovJ5mAbC3XHeDULxd8VVMtB/0A9Sg==" saltValue="tVQjwb34zs+X/ROxmtf3FA==" spinCount="100000" sheet="1" selectLockedCells="1"/>
  <mergeCells count="55">
    <mergeCell ref="P71:Q72"/>
    <mergeCell ref="U18:Y19"/>
    <mergeCell ref="B35:V36"/>
    <mergeCell ref="P54:Q55"/>
    <mergeCell ref="B89:G90"/>
    <mergeCell ref="H89:P90"/>
    <mergeCell ref="M57:N58"/>
    <mergeCell ref="P57:Q58"/>
    <mergeCell ref="F54:L55"/>
    <mergeCell ref="F57:L58"/>
    <mergeCell ref="B48:Y49"/>
    <mergeCell ref="M74:N75"/>
    <mergeCell ref="P74:Q75"/>
    <mergeCell ref="F71:L72"/>
    <mergeCell ref="B65:F66"/>
    <mergeCell ref="M71:N72"/>
    <mergeCell ref="V2:Y3"/>
    <mergeCell ref="B15:K16"/>
    <mergeCell ref="B2:C3"/>
    <mergeCell ref="E2:G3"/>
    <mergeCell ref="B4:D4"/>
    <mergeCell ref="E4:G4"/>
    <mergeCell ref="B81:G82"/>
    <mergeCell ref="J81:O82"/>
    <mergeCell ref="R81:W82"/>
    <mergeCell ref="B84:G84"/>
    <mergeCell ref="J84:O84"/>
    <mergeCell ref="R84:W84"/>
    <mergeCell ref="AB75:AC75"/>
    <mergeCell ref="B68:L69"/>
    <mergeCell ref="M68:N69"/>
    <mergeCell ref="F74:L75"/>
    <mergeCell ref="B27:K28"/>
    <mergeCell ref="P27:Y28"/>
    <mergeCell ref="B63:Z64"/>
    <mergeCell ref="B51:L52"/>
    <mergeCell ref="M51:N52"/>
    <mergeCell ref="M54:N55"/>
    <mergeCell ref="B39:J40"/>
    <mergeCell ref="B42:L43"/>
    <mergeCell ref="M42:N43"/>
    <mergeCell ref="B33:I34"/>
    <mergeCell ref="AA1:AA112"/>
    <mergeCell ref="B102:G103"/>
    <mergeCell ref="B18:K19"/>
    <mergeCell ref="B21:K22"/>
    <mergeCell ref="B24:K25"/>
    <mergeCell ref="P21:Y22"/>
    <mergeCell ref="P24:Y25"/>
    <mergeCell ref="B99:M100"/>
    <mergeCell ref="B92:G93"/>
    <mergeCell ref="N92:R93"/>
    <mergeCell ref="H92:J93"/>
    <mergeCell ref="S92:U93"/>
    <mergeCell ref="B97:M98"/>
  </mergeCells>
  <pageMargins left="0.7" right="0.7" top="0.78740157499999996" bottom="0.78740157499999996" header="0.3" footer="0.3"/>
  <pageSetup paperSize="9" scale="6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9">
    <tabColor theme="3" tint="0.39997558519241921"/>
  </sheetPr>
  <dimension ref="A1:AD143"/>
  <sheetViews>
    <sheetView showGridLines="0" topLeftCell="A75" zoomScaleNormal="100" workbookViewId="0">
      <selection activeCell="G42" sqref="G42:H43"/>
    </sheetView>
  </sheetViews>
  <sheetFormatPr baseColWidth="10" defaultRowHeight="13.2"/>
  <cols>
    <col min="1" max="17" width="4.6640625" customWidth="1"/>
    <col min="18" max="18" width="7.33203125" customWidth="1"/>
    <col min="19" max="19" width="6.44140625" customWidth="1"/>
    <col min="20" max="24" width="4.6640625" customWidth="1"/>
    <col min="25" max="25" width="6.109375" customWidth="1"/>
    <col min="26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72"/>
      <c r="J2" s="14"/>
      <c r="K2" s="14"/>
      <c r="L2" s="14"/>
      <c r="M2" s="14"/>
      <c r="N2" s="14"/>
      <c r="O2" s="14"/>
      <c r="P2" s="14"/>
      <c r="Q2" s="14"/>
      <c r="R2" s="14"/>
      <c r="S2" s="14"/>
      <c r="V2" s="380" t="s">
        <v>104</v>
      </c>
      <c r="W2" s="381"/>
      <c r="X2" s="381"/>
      <c r="Y2" s="381"/>
      <c r="AA2" s="386"/>
    </row>
    <row r="3" spans="2:27" ht="10.199999999999999" customHeight="1">
      <c r="B3" s="390"/>
      <c r="C3" s="391"/>
      <c r="E3" s="367"/>
      <c r="F3" s="365"/>
      <c r="G3" s="36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V3" s="381"/>
      <c r="W3" s="381"/>
      <c r="X3" s="381"/>
      <c r="Y3" s="381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59"/>
      <c r="J4" s="62"/>
      <c r="K4" s="62"/>
      <c r="L4" s="62"/>
      <c r="M4" s="62"/>
      <c r="N4" s="62"/>
      <c r="O4" s="62"/>
      <c r="P4" s="62"/>
      <c r="Q4" s="62"/>
      <c r="R4" s="62"/>
      <c r="S4" s="62"/>
      <c r="V4" s="394" t="s">
        <v>353</v>
      </c>
      <c r="W4" s="394"/>
      <c r="X4" s="394"/>
      <c r="Y4" s="394"/>
      <c r="AA4" s="386"/>
    </row>
    <row r="5" spans="2:27" ht="10.199999999999999" customHeight="1">
      <c r="V5" s="394"/>
      <c r="W5" s="394"/>
      <c r="X5" s="394"/>
      <c r="Y5" s="394"/>
      <c r="AA5" s="386"/>
    </row>
    <row r="6" spans="2:27" ht="9.6" customHeight="1">
      <c r="AA6" s="386"/>
    </row>
    <row r="7" spans="2:27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2:27" ht="10.199999999999999" customHeight="1">
      <c r="B8" s="370" t="s">
        <v>105</v>
      </c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3"/>
      <c r="V8" s="673"/>
      <c r="W8" s="673"/>
      <c r="X8" s="673"/>
      <c r="Y8" s="673"/>
      <c r="Z8" s="673"/>
      <c r="AA8" s="386"/>
    </row>
    <row r="9" spans="2:27" ht="10.199999999999999" customHeight="1"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3"/>
      <c r="V9" s="673"/>
      <c r="W9" s="673"/>
      <c r="X9" s="673"/>
      <c r="Y9" s="673"/>
      <c r="Z9" s="673"/>
      <c r="AA9" s="386"/>
    </row>
    <row r="10" spans="2:27" ht="10.199999999999999" customHeight="1">
      <c r="B10" s="370" t="s">
        <v>106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386"/>
    </row>
    <row r="11" spans="2:27" ht="10.199999999999999" customHeight="1"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Z11" s="673"/>
      <c r="AA11" s="386"/>
    </row>
    <row r="12" spans="2:27" ht="10.199999999999999" customHeight="1">
      <c r="B12" s="673" t="s">
        <v>475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Z12" s="673"/>
      <c r="AA12" s="386"/>
    </row>
    <row r="13" spans="2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386"/>
    </row>
    <row r="14" spans="2:27" ht="10.199999999999999" customHeight="1"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86"/>
    </row>
    <row r="15" spans="2:27" ht="10.199999999999999" customHeight="1">
      <c r="B15" s="296" t="str">
        <f>IF(Dienststellendaten!D5&lt;1,"",Dienststellendaten!D5)</f>
        <v/>
      </c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65"/>
      <c r="AA15" s="386"/>
    </row>
    <row r="16" spans="2:27" ht="10.199999999999999" customHeight="1"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65"/>
      <c r="AA16" s="386"/>
    </row>
    <row r="17" spans="1:27" ht="10.199999999999999" customHeight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65"/>
      <c r="AA17" s="386"/>
    </row>
    <row r="18" spans="1:27" ht="10.199999999999999" customHeight="1">
      <c r="B18" s="296" t="str">
        <f>IF(Dienststellendaten!D7&lt;1,"",Dienststellendaten!D7)</f>
        <v/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65"/>
      <c r="AA18" s="386"/>
    </row>
    <row r="19" spans="1:27" ht="10.199999999999999" customHeight="1"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65"/>
      <c r="AA19" s="386"/>
    </row>
    <row r="20" spans="1:27" ht="10.199999999999999" customHeight="1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65"/>
      <c r="AA20" s="386"/>
    </row>
    <row r="21" spans="1:27" ht="10.199999999999999" customHeight="1">
      <c r="B21" s="296" t="str">
        <f>IF(Dienststellendaten!D9&lt;1,"",Dienststellendaten!D9)</f>
        <v/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65"/>
      <c r="AA21" s="386"/>
    </row>
    <row r="22" spans="1:27" ht="10.199999999999999" customHeight="1"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65"/>
      <c r="AA22" s="386"/>
    </row>
    <row r="23" spans="1:27" ht="10.199999999999999" customHeight="1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386"/>
    </row>
    <row r="24" spans="1:27" ht="10.199999999999999" customHeigh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386"/>
    </row>
    <row r="25" spans="1:27" ht="10.199999999999999" customHeight="1">
      <c r="A25" s="1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386"/>
    </row>
    <row r="26" spans="1:27" ht="10.199999999999999" customHeight="1">
      <c r="B26" s="714" t="s">
        <v>107</v>
      </c>
      <c r="C26" s="240"/>
      <c r="D26" s="240"/>
      <c r="E26" s="240"/>
      <c r="F26" s="240"/>
      <c r="G26" s="240"/>
      <c r="H26" s="240"/>
      <c r="I26" s="715" t="str">
        <f>IF(Dienststellendaten!N33&gt;1,Dienststellendaten!N33,"")</f>
        <v/>
      </c>
      <c r="J26" s="716"/>
      <c r="K26" s="716"/>
      <c r="L26" s="76"/>
      <c r="M26" s="336" t="str">
        <f>IF(Dienststellendaten!D9&lt;1,"",Dienststellendaten!D9)</f>
        <v/>
      </c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14"/>
      <c r="AA26" s="386"/>
    </row>
    <row r="27" spans="1:27" ht="10.199999999999999" customHeight="1">
      <c r="A27" s="35"/>
      <c r="B27" s="240"/>
      <c r="C27" s="240"/>
      <c r="D27" s="240"/>
      <c r="E27" s="240"/>
      <c r="F27" s="240"/>
      <c r="G27" s="240"/>
      <c r="H27" s="240"/>
      <c r="I27" s="717"/>
      <c r="J27" s="717"/>
      <c r="K27" s="717"/>
      <c r="L27" s="49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14"/>
      <c r="AA27" s="386"/>
    </row>
    <row r="28" spans="1:27" ht="10.199999999999999" customHeight="1">
      <c r="A28" s="35"/>
      <c r="B28" s="36"/>
      <c r="C28" s="36"/>
      <c r="D28" s="36"/>
      <c r="E28" s="36"/>
      <c r="F28" s="36"/>
      <c r="G28" s="36"/>
      <c r="I28" s="685" t="s">
        <v>98</v>
      </c>
      <c r="J28" s="685"/>
      <c r="K28" s="685"/>
      <c r="L28" s="291" t="s">
        <v>97</v>
      </c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36"/>
      <c r="Z28" s="14"/>
      <c r="AA28" s="386"/>
    </row>
    <row r="29" spans="1:27" ht="10.199999999999999" customHeight="1">
      <c r="A29" s="35"/>
      <c r="B29" s="36"/>
      <c r="C29" s="36"/>
      <c r="D29" s="36"/>
      <c r="E29" s="36"/>
      <c r="F29" s="36"/>
      <c r="G29" s="36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36"/>
      <c r="Z29" s="14"/>
      <c r="AA29" s="386"/>
    </row>
    <row r="30" spans="1:27" ht="10.199999999999999" customHeight="1">
      <c r="A30" s="35"/>
      <c r="B30" s="436" t="s">
        <v>474</v>
      </c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318"/>
      <c r="N30" s="318"/>
      <c r="O30" s="318"/>
      <c r="P30" s="718" t="str">
        <f>IF('Formular 2_2'!P77&gt;0,'Formular 2_2'!P77,'Formular 2_1'!P75)</f>
        <v/>
      </c>
      <c r="Q30" s="718"/>
      <c r="R30" s="436" t="s">
        <v>108</v>
      </c>
      <c r="S30" s="719"/>
      <c r="T30" s="719"/>
      <c r="U30" s="719"/>
      <c r="V30" s="719"/>
      <c r="AA30" s="386"/>
    </row>
    <row r="31" spans="1:27" ht="10.199999999999999" customHeight="1">
      <c r="A31" s="35"/>
      <c r="B31" s="719"/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318"/>
      <c r="N31" s="318"/>
      <c r="O31" s="318"/>
      <c r="P31" s="718"/>
      <c r="Q31" s="718"/>
      <c r="R31" s="719"/>
      <c r="S31" s="719"/>
      <c r="T31" s="719"/>
      <c r="U31" s="719"/>
      <c r="V31" s="719"/>
      <c r="AA31" s="386"/>
    </row>
    <row r="32" spans="1:27" ht="10.199999999999999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14"/>
      <c r="AA32" s="386"/>
    </row>
    <row r="33" spans="1:29" ht="10.199999999999999" customHeight="1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14"/>
      <c r="AA33" s="386"/>
    </row>
    <row r="34" spans="1:29" ht="10.199999999999999" customHeight="1">
      <c r="A34" s="35"/>
      <c r="B34" s="436" t="s">
        <v>409</v>
      </c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14"/>
      <c r="AA34" s="386"/>
    </row>
    <row r="35" spans="1:29" ht="10.199999999999999" customHeight="1">
      <c r="A35" s="35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14"/>
      <c r="AA35" s="386"/>
    </row>
    <row r="36" spans="1:29" ht="10.199999999999999" customHeight="1">
      <c r="A36" s="35"/>
      <c r="B36" s="436" t="s">
        <v>109</v>
      </c>
      <c r="C36" s="318"/>
      <c r="D36" s="318"/>
      <c r="E36" s="720" t="str">
        <f>IF('Formular 3b_1'!N98&lt;1,"",('Formular 3b_3'!N98))</f>
        <v/>
      </c>
      <c r="F36" s="436" t="s">
        <v>314</v>
      </c>
      <c r="G36" s="318"/>
      <c r="H36" s="318"/>
      <c r="I36" s="318"/>
      <c r="J36" s="318"/>
      <c r="K36" s="318"/>
      <c r="L36" s="720" t="str">
        <f>IF('Formular 3b_1'!N101&lt;1,"",('Formular 3b_3'!N101))</f>
        <v/>
      </c>
      <c r="M36" s="436" t="s">
        <v>315</v>
      </c>
      <c r="N36" s="711" t="str">
        <f>IF('Formular 3b_2'!Q101="","",'Formular 3b_2'!Q101)</f>
        <v/>
      </c>
      <c r="O36" s="712"/>
      <c r="P36" s="436" t="s">
        <v>111</v>
      </c>
      <c r="Q36" s="318"/>
      <c r="R36" s="318"/>
      <c r="S36" s="318"/>
      <c r="T36" s="372" t="str">
        <f>IF('Formular 3b_1'!N104&lt;1,"",('Formular 3b_3'!N104))</f>
        <v/>
      </c>
      <c r="U36" s="436" t="s">
        <v>315</v>
      </c>
      <c r="V36" s="711" t="str">
        <f>IF('Formular 3b_2'!Q104="","",'Formular 3b_2'!Q104)</f>
        <v/>
      </c>
      <c r="W36" s="713"/>
      <c r="Y36" s="49"/>
      <c r="Z36" s="14"/>
      <c r="AA36" s="386"/>
    </row>
    <row r="37" spans="1:29" ht="10.199999999999999" customHeight="1">
      <c r="A37" s="35"/>
      <c r="B37" s="318"/>
      <c r="C37" s="318"/>
      <c r="D37" s="318"/>
      <c r="E37" s="720"/>
      <c r="F37" s="318"/>
      <c r="G37" s="318"/>
      <c r="H37" s="318"/>
      <c r="I37" s="318"/>
      <c r="J37" s="318"/>
      <c r="K37" s="318"/>
      <c r="L37" s="720"/>
      <c r="M37" s="318"/>
      <c r="N37" s="711"/>
      <c r="O37" s="712"/>
      <c r="P37" s="318"/>
      <c r="Q37" s="318"/>
      <c r="R37" s="318"/>
      <c r="S37" s="318"/>
      <c r="T37" s="372"/>
      <c r="U37" s="318"/>
      <c r="V37" s="713"/>
      <c r="W37" s="713"/>
      <c r="Y37" s="49"/>
      <c r="Z37" s="14"/>
      <c r="AA37" s="386"/>
    </row>
    <row r="38" spans="1:29" ht="10.199999999999999" customHeight="1">
      <c r="A38" s="35"/>
      <c r="B38" s="436" t="s">
        <v>313</v>
      </c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14"/>
      <c r="AA38" s="386"/>
      <c r="AB38" s="17"/>
      <c r="AC38" s="17"/>
    </row>
    <row r="39" spans="1:29" ht="10.199999999999999" customHeight="1">
      <c r="A39" s="35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14"/>
      <c r="AA39" s="386"/>
    </row>
    <row r="40" spans="1:29" ht="10.199999999999999" customHeight="1">
      <c r="A40" s="35"/>
      <c r="B40" s="436" t="s">
        <v>112</v>
      </c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707"/>
      <c r="U40" s="461"/>
      <c r="V40" s="461"/>
      <c r="W40" s="461"/>
      <c r="X40" s="461"/>
      <c r="Y40" s="708"/>
      <c r="Z40" s="14"/>
      <c r="AA40" s="386"/>
    </row>
    <row r="41" spans="1:29" ht="10.199999999999999" customHeight="1">
      <c r="A41" s="35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491"/>
      <c r="U41" s="491"/>
      <c r="V41" s="491"/>
      <c r="W41" s="491"/>
      <c r="X41" s="491"/>
      <c r="Y41" s="709"/>
      <c r="AA41" s="386"/>
    </row>
    <row r="42" spans="1:29" ht="10.199999999999999" customHeight="1">
      <c r="A42" s="35"/>
      <c r="B42" s="436" t="s">
        <v>113</v>
      </c>
      <c r="C42" s="318"/>
      <c r="D42" s="318"/>
      <c r="E42" s="318"/>
      <c r="F42" s="318"/>
      <c r="G42" s="704"/>
      <c r="H42" s="705"/>
      <c r="I42" s="436" t="s">
        <v>114</v>
      </c>
      <c r="J42" s="318"/>
      <c r="K42" s="704"/>
      <c r="L42" s="705"/>
      <c r="M42" s="436" t="s">
        <v>115</v>
      </c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AA42" s="386"/>
    </row>
    <row r="43" spans="1:29" ht="10.199999999999999" customHeight="1">
      <c r="A43" s="35"/>
      <c r="B43" s="318"/>
      <c r="C43" s="318"/>
      <c r="D43" s="318"/>
      <c r="E43" s="318"/>
      <c r="F43" s="318"/>
      <c r="G43" s="706"/>
      <c r="H43" s="706"/>
      <c r="I43" s="318"/>
      <c r="J43" s="318"/>
      <c r="K43" s="706"/>
      <c r="L43" s="706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14"/>
      <c r="AA43" s="386"/>
    </row>
    <row r="44" spans="1:29" ht="10.199999999999999" customHeight="1">
      <c r="A44" s="35"/>
      <c r="B44" s="436" t="s">
        <v>116</v>
      </c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14"/>
      <c r="AA44" s="386"/>
    </row>
    <row r="45" spans="1:29" ht="10.199999999999999" customHeight="1">
      <c r="A45" s="35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14"/>
      <c r="AA45" s="386"/>
    </row>
    <row r="46" spans="1:29" ht="10.199999999999999" customHeight="1">
      <c r="A46" s="35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4"/>
      <c r="AA46" s="386"/>
    </row>
    <row r="47" spans="1:29" ht="10.199999999999999" customHeight="1">
      <c r="A47" s="35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14"/>
      <c r="AA47" s="386"/>
    </row>
    <row r="48" spans="1:29" ht="10.199999999999999" customHeight="1">
      <c r="A48" s="35"/>
      <c r="B48" s="436" t="s">
        <v>117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14"/>
      <c r="AA48" s="386"/>
    </row>
    <row r="49" spans="1:27" ht="10.199999999999999" customHeight="1">
      <c r="A49" s="3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14"/>
      <c r="AA49" s="386"/>
    </row>
    <row r="50" spans="1:27" ht="10.199999999999999" customHeight="1">
      <c r="A50" s="35"/>
      <c r="B50" s="436" t="s">
        <v>118</v>
      </c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14"/>
      <c r="AA50" s="386"/>
    </row>
    <row r="51" spans="1:27" ht="10.199999999999999" customHeight="1">
      <c r="A51" s="35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14"/>
      <c r="AA51" s="386"/>
    </row>
    <row r="52" spans="1:27" ht="10.199999999999999" customHeight="1">
      <c r="A52" s="35"/>
      <c r="B52" s="436" t="s">
        <v>119</v>
      </c>
      <c r="C52" s="318"/>
      <c r="D52" s="318"/>
      <c r="E52" s="318"/>
      <c r="F52" s="318"/>
      <c r="G52" s="318"/>
      <c r="H52" s="318"/>
      <c r="I52" s="318"/>
      <c r="J52" s="318"/>
      <c r="K52" s="657" t="e">
        <f>IF(Dienststellendaten!G45&gt;1,Dienststellendaten!G45,"")</f>
        <v>#VALUE!</v>
      </c>
      <c r="L52" s="438"/>
      <c r="M52" s="438"/>
      <c r="N52" s="436" t="s">
        <v>120</v>
      </c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4"/>
      <c r="AA52" s="386"/>
    </row>
    <row r="53" spans="1:27" ht="10.199999999999999" customHeight="1">
      <c r="A53" s="35"/>
      <c r="B53" s="318"/>
      <c r="C53" s="318"/>
      <c r="D53" s="318"/>
      <c r="E53" s="318"/>
      <c r="F53" s="318"/>
      <c r="G53" s="318"/>
      <c r="H53" s="318"/>
      <c r="I53" s="318"/>
      <c r="J53" s="318"/>
      <c r="K53" s="469"/>
      <c r="L53" s="469"/>
      <c r="M53" s="469"/>
      <c r="N53" s="318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14"/>
      <c r="AA53" s="386"/>
    </row>
    <row r="54" spans="1:27" ht="10.199999999999999" customHeigh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7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14"/>
      <c r="AA54" s="386"/>
    </row>
    <row r="55" spans="1:27" ht="10.199999999999999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14"/>
      <c r="AA55" s="386"/>
    </row>
    <row r="56" spans="1:27" ht="10.199999999999999" customHeight="1">
      <c r="A56" s="35"/>
      <c r="B56" s="436" t="s">
        <v>121</v>
      </c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14"/>
      <c r="AA56" s="386"/>
    </row>
    <row r="57" spans="1:27" ht="10.199999999999999" customHeight="1">
      <c r="A57" s="35"/>
      <c r="B57" s="436"/>
      <c r="C57" s="436"/>
      <c r="D57" s="436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14"/>
      <c r="AA57" s="386"/>
    </row>
    <row r="58" spans="1:27" ht="10.199999999999999" customHeight="1">
      <c r="A58" s="35"/>
      <c r="B58" s="436" t="s">
        <v>122</v>
      </c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657" t="e">
        <f>(I26+18)</f>
        <v>#VALUE!</v>
      </c>
      <c r="T58" s="338"/>
      <c r="U58" s="338"/>
      <c r="V58" s="436" t="s">
        <v>110</v>
      </c>
      <c r="W58" s="704"/>
      <c r="X58" s="708"/>
      <c r="Y58" s="436" t="s">
        <v>123</v>
      </c>
      <c r="Z58" s="14"/>
      <c r="AA58" s="386"/>
    </row>
    <row r="59" spans="1:27" ht="10.199999999999999" customHeight="1">
      <c r="A59" s="35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677"/>
      <c r="T59" s="677"/>
      <c r="U59" s="677"/>
      <c r="V59" s="318"/>
      <c r="W59" s="708"/>
      <c r="X59" s="708"/>
      <c r="Y59" s="436"/>
      <c r="Z59" s="14"/>
      <c r="AA59" s="386"/>
    </row>
    <row r="60" spans="1:27" ht="10.199999999999999" customHeight="1">
      <c r="A60" s="35"/>
      <c r="B60" s="436" t="s">
        <v>124</v>
      </c>
      <c r="C60" s="436"/>
      <c r="D60" s="436"/>
      <c r="E60" s="436"/>
      <c r="F60" s="436"/>
      <c r="G60" s="436"/>
      <c r="H60" s="436"/>
      <c r="I60" s="436"/>
      <c r="J60" s="436"/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14"/>
      <c r="AA60" s="386"/>
    </row>
    <row r="61" spans="1:27" ht="10.199999999999999" customHeight="1">
      <c r="A61" s="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14"/>
      <c r="AA61" s="386"/>
    </row>
    <row r="62" spans="1:27" ht="10.199999999999999" customHeight="1">
      <c r="A62" s="35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4"/>
      <c r="AA62" s="386"/>
    </row>
    <row r="63" spans="1:27" ht="10.199999999999999" customHeight="1">
      <c r="A63" s="35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4"/>
      <c r="AA63" s="386"/>
    </row>
    <row r="64" spans="1:27" ht="10.199999999999999" customHeight="1">
      <c r="A64" s="35"/>
      <c r="B64" s="436" t="s">
        <v>338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721" t="str">
        <f>IF(('Formular 3b_3'!N98/20)&gt;3,'Formular 3b_3'!N98/20,"3")</f>
        <v>3</v>
      </c>
      <c r="V64" s="436" t="s">
        <v>339</v>
      </c>
      <c r="W64" s="436"/>
      <c r="X64" s="436"/>
      <c r="Y64" s="436"/>
      <c r="Z64" s="14"/>
      <c r="AA64" s="386"/>
    </row>
    <row r="65" spans="1:27" ht="10.199999999999999" customHeight="1">
      <c r="A65" s="35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722"/>
      <c r="V65" s="436"/>
      <c r="W65" s="436"/>
      <c r="X65" s="436"/>
      <c r="Y65" s="436"/>
      <c r="Z65" s="14"/>
      <c r="AA65" s="386"/>
    </row>
    <row r="66" spans="1:27" ht="10.199999999999999" customHeight="1">
      <c r="A66" s="35"/>
      <c r="B66" s="436" t="s">
        <v>340</v>
      </c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6"/>
      <c r="Z66" s="14"/>
      <c r="AA66" s="386"/>
    </row>
    <row r="67" spans="1:27" ht="10.199999999999999" customHeight="1">
      <c r="A67" s="35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14"/>
      <c r="AA67" s="386"/>
    </row>
    <row r="68" spans="1:27" ht="10.199999999999999" customHeight="1">
      <c r="A68" s="35"/>
      <c r="B68" s="436" t="s">
        <v>341</v>
      </c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14"/>
      <c r="AA68" s="386"/>
    </row>
    <row r="69" spans="1:27" ht="10.199999999999999" customHeight="1">
      <c r="A69" s="35"/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14"/>
      <c r="AA69" s="386"/>
    </row>
    <row r="70" spans="1:27" ht="10.199999999999999" customHeight="1">
      <c r="A70" s="35"/>
      <c r="B70" s="436" t="s">
        <v>501</v>
      </c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14"/>
      <c r="AA70" s="386"/>
    </row>
    <row r="71" spans="1:27" ht="10.199999999999999" customHeight="1">
      <c r="A71" s="35"/>
      <c r="B71" s="436"/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14"/>
      <c r="AA71" s="386"/>
    </row>
    <row r="72" spans="1:27" ht="10.199999999999999" customHeight="1">
      <c r="A72" s="35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14"/>
      <c r="AA72" s="386"/>
    </row>
    <row r="73" spans="1:27" ht="10.199999999999999" customHeight="1">
      <c r="A73" s="35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14"/>
      <c r="AA73" s="386"/>
    </row>
    <row r="74" spans="1:27" ht="10.199999999999999" customHeight="1">
      <c r="A74" s="35"/>
      <c r="B74" s="436" t="s">
        <v>125</v>
      </c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14"/>
      <c r="AA74" s="386"/>
    </row>
    <row r="75" spans="1:27" ht="10.199999999999999" customHeight="1">
      <c r="A75" s="35"/>
      <c r="B75" s="436"/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14"/>
      <c r="AA75" s="386"/>
    </row>
    <row r="76" spans="1:27" ht="10.199999999999999" customHeight="1">
      <c r="B76" s="436" t="s">
        <v>297</v>
      </c>
      <c r="C76" s="436"/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AA76" s="386"/>
    </row>
    <row r="77" spans="1:27" ht="10.199999999999999" customHeight="1">
      <c r="B77" s="436"/>
      <c r="C77" s="43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AA77" s="386"/>
    </row>
    <row r="78" spans="1:27" ht="10.199999999999999" customHeight="1">
      <c r="B78" s="436" t="s">
        <v>296</v>
      </c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AA78" s="386"/>
    </row>
    <row r="79" spans="1:27" ht="10.199999999999999" customHeight="1"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436"/>
      <c r="W79" s="436"/>
      <c r="X79" s="436"/>
      <c r="Y79" s="436"/>
      <c r="AA79" s="386"/>
    </row>
    <row r="80" spans="1:27" ht="10.199999999999999" customHeight="1">
      <c r="B80" s="436" t="s">
        <v>297</v>
      </c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/>
      <c r="T80" s="436"/>
      <c r="U80" s="436"/>
      <c r="V80" s="436"/>
      <c r="W80" s="436"/>
      <c r="X80" s="436"/>
      <c r="Y80" s="436"/>
      <c r="AA80" s="386"/>
    </row>
    <row r="81" spans="2:30" ht="10.199999999999999" customHeight="1">
      <c r="B81" s="436"/>
      <c r="C81" s="436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AA81" s="386"/>
    </row>
    <row r="82" spans="2:30" ht="10.199999999999999" customHeight="1">
      <c r="B82" s="427" t="s">
        <v>126</v>
      </c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AA82" s="386"/>
    </row>
    <row r="83" spans="2:30" ht="10.199999999999999" customHeight="1">
      <c r="B83" s="427"/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AA83" s="386"/>
      <c r="AB83" s="20"/>
    </row>
    <row r="84" spans="2:30" ht="10.199999999999999" customHeight="1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AA84" s="386"/>
    </row>
    <row r="85" spans="2:30" ht="10.199999999999999" customHeight="1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AA85" s="386"/>
      <c r="AB85" s="240"/>
      <c r="AC85" s="240"/>
      <c r="AD85" s="19"/>
    </row>
    <row r="86" spans="2:30" ht="10.199999999999999" customHeight="1">
      <c r="B86" s="436" t="s">
        <v>127</v>
      </c>
      <c r="C86" s="436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AA86" s="386"/>
    </row>
    <row r="87" spans="2:30" ht="10.199999999999999" customHeight="1"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36"/>
      <c r="AA87" s="386"/>
    </row>
    <row r="88" spans="2:30" ht="10.199999999999999" customHeight="1">
      <c r="B88" s="436" t="s">
        <v>128</v>
      </c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36"/>
      <c r="AA88" s="386"/>
    </row>
    <row r="89" spans="2:30" ht="10.199999999999999" customHeight="1">
      <c r="B89" s="436"/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AA89" s="386"/>
    </row>
    <row r="90" spans="2:30" ht="10.199999999999999" customHeight="1">
      <c r="B90" s="436" t="s">
        <v>129</v>
      </c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AA90" s="386"/>
      <c r="AD90" s="15"/>
    </row>
    <row r="91" spans="2:30" ht="10.199999999999999" customHeight="1">
      <c r="B91" s="436"/>
      <c r="C91" s="436"/>
      <c r="D91" s="436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436"/>
      <c r="AA91" s="386"/>
    </row>
    <row r="92" spans="2:30" ht="10.199999999999999" customHeight="1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AA92" s="386"/>
    </row>
    <row r="93" spans="2:30" ht="10.199999999999999" customHeight="1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AA93" s="386"/>
    </row>
    <row r="94" spans="2:30" ht="10.199999999999999" customHeight="1">
      <c r="AA94" s="386"/>
    </row>
    <row r="95" spans="2:30" ht="10.199999999999999" customHeight="1">
      <c r="AA95" s="386"/>
    </row>
    <row r="96" spans="2:30" ht="10.199999999999999" customHeight="1">
      <c r="AA96" s="386"/>
    </row>
    <row r="97" spans="2:27" ht="10.199999999999999" customHeight="1">
      <c r="AA97" s="386"/>
    </row>
    <row r="98" spans="2:27" ht="10.199999999999999" customHeight="1">
      <c r="B98" s="30"/>
      <c r="C98" s="30"/>
      <c r="D98" s="30"/>
      <c r="E98" s="30"/>
      <c r="F98" s="30"/>
      <c r="G98" s="30"/>
      <c r="J98" s="30"/>
      <c r="K98" s="30"/>
      <c r="L98" s="30"/>
      <c r="M98" s="30"/>
      <c r="N98" s="30"/>
      <c r="O98" s="30"/>
      <c r="R98" s="30"/>
      <c r="S98" s="30"/>
      <c r="T98" s="30"/>
      <c r="U98" s="30"/>
      <c r="V98" s="30"/>
      <c r="W98" s="30"/>
      <c r="AA98" s="386"/>
    </row>
    <row r="99" spans="2:27" ht="10.199999999999999" customHeight="1">
      <c r="AA99" s="386"/>
    </row>
    <row r="100" spans="2:27" ht="10.199999999999999" customHeight="1">
      <c r="AA100" s="386"/>
    </row>
    <row r="101" spans="2:27" ht="10.199999999999999" customHeight="1">
      <c r="B101" s="417" t="s">
        <v>8</v>
      </c>
      <c r="C101" s="417"/>
      <c r="D101" s="417"/>
      <c r="E101" s="417"/>
      <c r="F101" s="417"/>
      <c r="G101" s="417"/>
      <c r="H101" s="417"/>
      <c r="I101" s="417"/>
      <c r="J101" s="417"/>
      <c r="K101" s="417"/>
      <c r="L101" s="240"/>
      <c r="M101" s="240"/>
      <c r="N101" s="240"/>
      <c r="AA101" s="386"/>
    </row>
    <row r="102" spans="2:27" ht="10.199999999999999" customHeight="1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AA102" s="386"/>
    </row>
    <row r="103" spans="2:27" ht="10.199999999999999" customHeight="1">
      <c r="B103" s="417" t="s">
        <v>7</v>
      </c>
      <c r="C103" s="417"/>
      <c r="D103" s="417"/>
      <c r="E103" s="417"/>
      <c r="F103" s="417"/>
      <c r="G103" s="417"/>
      <c r="H103" s="417"/>
      <c r="I103" s="417"/>
      <c r="J103" s="417"/>
      <c r="K103" s="417"/>
      <c r="AA103" s="386"/>
    </row>
    <row r="104" spans="2:27" ht="10.199999999999999" customHeight="1"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AA104" s="386"/>
    </row>
    <row r="105" spans="2:27" ht="10.199999999999999" customHeight="1">
      <c r="N105" s="36"/>
      <c r="O105" s="36"/>
      <c r="R105" s="36"/>
      <c r="S105" s="36"/>
      <c r="T105" s="36"/>
      <c r="U105" s="37"/>
      <c r="V105" s="37"/>
      <c r="W105" s="710"/>
      <c r="X105" s="710"/>
      <c r="Y105" s="710"/>
      <c r="AA105" s="386"/>
    </row>
    <row r="106" spans="2:27" ht="10.199999999999999" customHeight="1">
      <c r="N106" s="36"/>
      <c r="O106" s="36"/>
      <c r="R106" s="36"/>
      <c r="S106" s="36"/>
      <c r="T106" s="36"/>
      <c r="U106" s="37"/>
      <c r="V106" s="37"/>
      <c r="W106" s="710"/>
      <c r="X106" s="710"/>
      <c r="Y106" s="710"/>
      <c r="AA106" s="386"/>
    </row>
    <row r="107" spans="2:27" ht="9.6" customHeight="1">
      <c r="B107" s="21"/>
      <c r="C107" s="21"/>
      <c r="D107" s="21"/>
      <c r="E107" s="21"/>
      <c r="F107" s="18"/>
      <c r="G107" s="18"/>
      <c r="H107" s="18"/>
      <c r="AA107" s="386"/>
    </row>
    <row r="108" spans="2:27" ht="10.199999999999999" customHeight="1">
      <c r="B108" s="36"/>
      <c r="C108" s="36"/>
      <c r="D108" s="36"/>
      <c r="F108" s="18"/>
      <c r="G108" s="43"/>
      <c r="H108" s="18"/>
      <c r="Q108" s="36"/>
      <c r="R108" s="36"/>
      <c r="S108" s="36"/>
      <c r="T108" s="36"/>
      <c r="U108" s="37"/>
      <c r="V108" s="37"/>
      <c r="AA108" s="386"/>
    </row>
    <row r="109" spans="2:27" ht="10.199999999999999" customHeight="1">
      <c r="B109" s="36"/>
      <c r="C109" s="36"/>
      <c r="D109" s="36"/>
      <c r="E109" s="21"/>
      <c r="F109" s="43"/>
      <c r="G109" s="43"/>
      <c r="H109" s="18"/>
      <c r="Q109" s="36"/>
      <c r="R109" s="36"/>
      <c r="S109" s="36"/>
      <c r="T109" s="36"/>
      <c r="U109" s="37"/>
      <c r="V109" s="37"/>
      <c r="AA109" s="386"/>
    </row>
    <row r="110" spans="2:27" ht="10.199999999999999" customHeight="1">
      <c r="B110" s="21"/>
      <c r="C110" s="21"/>
      <c r="D110" s="21"/>
      <c r="E110" s="21"/>
      <c r="F110" s="18"/>
      <c r="G110" s="18"/>
      <c r="H110" s="18"/>
      <c r="AA110" s="386"/>
    </row>
    <row r="111" spans="2:27" ht="10.199999999999999" customHeight="1">
      <c r="B111" s="21"/>
      <c r="C111" s="21"/>
      <c r="D111" s="21"/>
      <c r="E111" s="21"/>
      <c r="F111" s="18"/>
      <c r="G111" s="18"/>
      <c r="H111" s="18"/>
    </row>
    <row r="112" spans="2:27" ht="10.199999999999999" customHeight="1">
      <c r="B112" s="21"/>
      <c r="C112" s="21"/>
      <c r="D112" s="21"/>
      <c r="E112" s="21"/>
      <c r="F112" s="18"/>
      <c r="G112" s="18"/>
      <c r="H112" s="18"/>
    </row>
    <row r="113" spans="2:11" ht="10.199999999999999" customHeight="1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ht="10.199999999999999" customHeight="1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ht="10.199999999999999" customHeight="1"/>
    <row r="116" spans="2:11" ht="10.199999999999999" customHeight="1"/>
    <row r="117" spans="2:11" ht="10.199999999999999" customHeight="1"/>
    <row r="118" spans="2:11" ht="10.199999999999999" customHeight="1"/>
    <row r="119" spans="2:11" ht="10.199999999999999" customHeight="1"/>
    <row r="120" spans="2:11" ht="10.199999999999999" customHeight="1"/>
    <row r="121" spans="2:11" ht="10.199999999999999" customHeight="1"/>
    <row r="122" spans="2:11" ht="10.199999999999999" customHeight="1"/>
    <row r="123" spans="2:11" ht="10.199999999999999" customHeight="1"/>
    <row r="124" spans="2:11" ht="10.199999999999999" customHeight="1"/>
    <row r="125" spans="2:11" ht="10.199999999999999" customHeight="1"/>
    <row r="126" spans="2:11" ht="10.199999999999999" customHeight="1"/>
    <row r="127" spans="2:11" ht="10.199999999999999" customHeight="1"/>
    <row r="128" spans="2:11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  <row r="138" ht="10.199999999999999" customHeight="1"/>
    <row r="139" ht="10.199999999999999" customHeight="1"/>
    <row r="140" ht="10.199999999999999" customHeight="1"/>
    <row r="141" ht="10.199999999999999" customHeight="1"/>
    <row r="142" ht="10.199999999999999" customHeight="1"/>
    <row r="143" ht="10.199999999999999" customHeight="1"/>
  </sheetData>
  <sheetProtection algorithmName="SHA-512" hashValue="SXH2iloAAA4WNJZVCyHvkYwTAS9+MNKFtp7zVOJcDs4lJ4VmRQmEeOgtFMPQ7MVSEsrlxoVxUSOyx/O1DywO4g==" saltValue="nNCV00rApU2fGCyEYC5l+A==" spinCount="100000" sheet="1" selectLockedCells="1"/>
  <mergeCells count="71">
    <mergeCell ref="M42:Y43"/>
    <mergeCell ref="B82:Y83"/>
    <mergeCell ref="B78:Y79"/>
    <mergeCell ref="B70:Y71"/>
    <mergeCell ref="B64:T65"/>
    <mergeCell ref="V64:Y65"/>
    <mergeCell ref="B68:Y69"/>
    <mergeCell ref="B74:Y75"/>
    <mergeCell ref="U64:U65"/>
    <mergeCell ref="B56:Y57"/>
    <mergeCell ref="B52:J53"/>
    <mergeCell ref="K52:M53"/>
    <mergeCell ref="N52:N53"/>
    <mergeCell ref="B66:Y67"/>
    <mergeCell ref="B58:R59"/>
    <mergeCell ref="S58:U59"/>
    <mergeCell ref="U36:U37"/>
    <mergeCell ref="B36:D37"/>
    <mergeCell ref="M36:M37"/>
    <mergeCell ref="B30:O31"/>
    <mergeCell ref="E36:E37"/>
    <mergeCell ref="F36:K37"/>
    <mergeCell ref="L36:L37"/>
    <mergeCell ref="AB85:AC85"/>
    <mergeCell ref="B8:Z9"/>
    <mergeCell ref="B10:Z11"/>
    <mergeCell ref="B26:H27"/>
    <mergeCell ref="I26:K27"/>
    <mergeCell ref="I28:K28"/>
    <mergeCell ref="B76:Y77"/>
    <mergeCell ref="B80:Y81"/>
    <mergeCell ref="P30:Q31"/>
    <mergeCell ref="R30:V31"/>
    <mergeCell ref="B34:Y35"/>
    <mergeCell ref="L28:X28"/>
    <mergeCell ref="B15:Y16"/>
    <mergeCell ref="B18:Y19"/>
    <mergeCell ref="B21:Y22"/>
    <mergeCell ref="B12:Z14"/>
    <mergeCell ref="W58:X59"/>
    <mergeCell ref="Y58:Y59"/>
    <mergeCell ref="B60:Y61"/>
    <mergeCell ref="V58:V59"/>
    <mergeCell ref="B2:C3"/>
    <mergeCell ref="E2:G3"/>
    <mergeCell ref="V2:Y3"/>
    <mergeCell ref="B4:D4"/>
    <mergeCell ref="E4:G4"/>
    <mergeCell ref="V4:Y5"/>
    <mergeCell ref="B38:Y39"/>
    <mergeCell ref="M26:Y27"/>
    <mergeCell ref="T36:T37"/>
    <mergeCell ref="P36:S37"/>
    <mergeCell ref="N36:O37"/>
    <mergeCell ref="V36:W37"/>
    <mergeCell ref="B101:N102"/>
    <mergeCell ref="AA1:AA110"/>
    <mergeCell ref="B48:Y49"/>
    <mergeCell ref="B50:Y51"/>
    <mergeCell ref="B40:S41"/>
    <mergeCell ref="B44:Y45"/>
    <mergeCell ref="B42:F43"/>
    <mergeCell ref="G42:H43"/>
    <mergeCell ref="I42:J43"/>
    <mergeCell ref="K42:L43"/>
    <mergeCell ref="T40:Y41"/>
    <mergeCell ref="B103:K104"/>
    <mergeCell ref="W105:Y106"/>
    <mergeCell ref="B86:Y87"/>
    <mergeCell ref="B88:Y89"/>
    <mergeCell ref="B90:Y91"/>
  </mergeCells>
  <dataValidations count="1">
    <dataValidation allowBlank="1" showInputMessage="1" showErrorMessage="1" error="Mindestzahl gem. WOLPersVG: 3" sqref="U64:U65" xr:uid="{00000000-0002-0000-1600-000000000000}"/>
  </dataValidations>
  <pageMargins left="0.31496062992125984" right="0.51181102362204722" top="0.39370078740157483" bottom="0" header="0.31496062992125984" footer="0"/>
  <pageSetup paperSize="9" scale="75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0">
    <tabColor theme="3" tint="0.39997558519241921"/>
  </sheetPr>
  <dimension ref="A1:AC112"/>
  <sheetViews>
    <sheetView showGridLines="0" topLeftCell="A61" zoomScaleNormal="100" workbookViewId="0">
      <selection activeCell="Q28" sqref="Q28:Y29"/>
    </sheetView>
  </sheetViews>
  <sheetFormatPr baseColWidth="10" defaultRowHeight="13.2"/>
  <cols>
    <col min="1" max="24" width="4.6640625" customWidth="1"/>
    <col min="25" max="25" width="8.109375" customWidth="1"/>
  </cols>
  <sheetData>
    <row r="1" spans="1:26" ht="10.199999999999999" customHeight="1">
      <c r="Z1" s="385" t="s">
        <v>413</v>
      </c>
    </row>
    <row r="2" spans="1:26" ht="10.199999999999999" customHeight="1">
      <c r="B2" s="73"/>
      <c r="C2" s="28"/>
      <c r="D2" s="29"/>
      <c r="E2" s="72"/>
      <c r="F2" s="36"/>
      <c r="G2" s="36"/>
      <c r="I2" s="72"/>
      <c r="J2" s="14"/>
      <c r="K2" s="14"/>
      <c r="L2" s="14"/>
      <c r="M2" s="14"/>
      <c r="N2" s="14"/>
      <c r="O2" s="14"/>
      <c r="P2" s="14"/>
      <c r="Q2" s="14"/>
      <c r="R2" s="14"/>
      <c r="S2" s="14"/>
      <c r="V2" s="380" t="s">
        <v>104</v>
      </c>
      <c r="W2" s="381"/>
      <c r="X2" s="381"/>
      <c r="Y2" s="381"/>
      <c r="Z2" s="386"/>
    </row>
    <row r="3" spans="1:26" ht="10.199999999999999" customHeight="1">
      <c r="B3" s="28"/>
      <c r="C3" s="28"/>
      <c r="E3" s="36"/>
      <c r="F3" s="36"/>
      <c r="G3" s="3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V3" s="381"/>
      <c r="W3" s="381"/>
      <c r="X3" s="381"/>
      <c r="Y3" s="381"/>
      <c r="Z3" s="386"/>
    </row>
    <row r="4" spans="1:26" ht="10.199999999999999" customHeight="1">
      <c r="B4" s="74"/>
      <c r="C4" s="74"/>
      <c r="D4" s="74"/>
      <c r="E4" s="59"/>
      <c r="F4" s="62"/>
      <c r="G4" s="62"/>
      <c r="I4" s="59"/>
      <c r="J4" s="62"/>
      <c r="K4" s="62"/>
      <c r="L4" s="62"/>
      <c r="M4" s="62"/>
      <c r="N4" s="62"/>
      <c r="O4" s="62"/>
      <c r="P4" s="62"/>
      <c r="Q4" s="62"/>
      <c r="R4" s="62"/>
      <c r="S4" s="62"/>
      <c r="V4" s="394" t="s">
        <v>337</v>
      </c>
      <c r="W4" s="394"/>
      <c r="X4" s="394"/>
      <c r="Y4" s="394"/>
      <c r="Z4" s="386"/>
    </row>
    <row r="5" spans="1:26" ht="10.199999999999999" customHeight="1">
      <c r="V5" s="394"/>
      <c r="W5" s="394"/>
      <c r="X5" s="394"/>
      <c r="Y5" s="394"/>
      <c r="Z5" s="386"/>
    </row>
    <row r="6" spans="1:26" ht="9.6" customHeight="1">
      <c r="Z6" s="386"/>
    </row>
    <row r="7" spans="1:26" ht="10.199999999999999" customHeight="1">
      <c r="B7" s="723" t="s">
        <v>131</v>
      </c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386"/>
    </row>
    <row r="8" spans="1:26" ht="10.199999999999999" customHeight="1">
      <c r="B8" s="723"/>
      <c r="C8" s="723"/>
      <c r="D8" s="723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3"/>
      <c r="Y8" s="723"/>
      <c r="Z8" s="386"/>
    </row>
    <row r="9" spans="1:26" ht="10.199999999999999" customHeight="1">
      <c r="B9" s="723" t="s">
        <v>132</v>
      </c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723"/>
      <c r="W9" s="723"/>
      <c r="X9" s="723"/>
      <c r="Y9" s="723"/>
      <c r="Z9" s="386"/>
    </row>
    <row r="10" spans="1:26" ht="10.199999999999999" customHeight="1">
      <c r="B10" s="723"/>
      <c r="C10" s="723"/>
      <c r="D10" s="723"/>
      <c r="E10" s="723"/>
      <c r="F10" s="723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386"/>
    </row>
    <row r="11" spans="1:26" ht="10.199999999999999" customHeight="1">
      <c r="B11" s="723" t="s">
        <v>133</v>
      </c>
      <c r="C11" s="723"/>
      <c r="D11" s="723"/>
      <c r="E11" s="723"/>
      <c r="F11" s="723"/>
      <c r="G11" s="723"/>
      <c r="H11" s="72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23"/>
      <c r="U11" s="723"/>
      <c r="V11" s="723"/>
      <c r="W11" s="723"/>
      <c r="X11" s="723"/>
      <c r="Y11" s="723"/>
      <c r="Z11" s="386"/>
    </row>
    <row r="12" spans="1:26" ht="10.199999999999999" customHeight="1">
      <c r="B12" s="723"/>
      <c r="C12" s="723"/>
      <c r="D12" s="723"/>
      <c r="E12" s="723"/>
      <c r="F12" s="723"/>
      <c r="G12" s="723"/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3"/>
      <c r="V12" s="723"/>
      <c r="W12" s="723"/>
      <c r="X12" s="723"/>
      <c r="Y12" s="723"/>
      <c r="Z12" s="386"/>
    </row>
    <row r="13" spans="1:26" ht="10.199999999999999" customHeight="1">
      <c r="Z13" s="386"/>
    </row>
    <row r="14" spans="1:26" ht="10.199999999999999" customHeight="1">
      <c r="Z14" s="386"/>
    </row>
    <row r="15" spans="1:26" ht="10.199999999999999" customHeight="1">
      <c r="B15" s="723" t="s">
        <v>444</v>
      </c>
      <c r="C15" s="723"/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23"/>
      <c r="Z15" s="386"/>
    </row>
    <row r="16" spans="1:26" ht="10.199999999999999" customHeight="1">
      <c r="A16" s="35"/>
      <c r="B16" s="723"/>
      <c r="C16" s="723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386"/>
    </row>
    <row r="17" spans="1:28" ht="10.199999999999999" customHeight="1">
      <c r="A17" s="35"/>
      <c r="B17" s="723" t="s">
        <v>445</v>
      </c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3"/>
      <c r="Y17" s="723"/>
      <c r="Z17" s="386"/>
    </row>
    <row r="18" spans="1:28" ht="10.199999999999999" customHeight="1">
      <c r="A18" s="35"/>
      <c r="B18" s="723"/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386"/>
    </row>
    <row r="19" spans="1:28" ht="10.199999999999999" customHeight="1">
      <c r="A19" s="35"/>
      <c r="B19" s="723" t="s">
        <v>446</v>
      </c>
      <c r="C19" s="566"/>
      <c r="D19" s="566"/>
      <c r="E19" s="566"/>
      <c r="F19" s="566"/>
      <c r="G19" s="566"/>
      <c r="H19" s="566"/>
      <c r="I19" s="566"/>
      <c r="J19" s="566"/>
      <c r="K19" s="240"/>
      <c r="L19" s="240"/>
      <c r="M19" s="240"/>
      <c r="N19" s="729" t="e">
        <f>'Formular 7_1'!S58</f>
        <v>#VALUE!</v>
      </c>
      <c r="O19" s="730"/>
      <c r="P19" s="730"/>
      <c r="Q19" s="723" t="s">
        <v>447</v>
      </c>
      <c r="R19" s="566"/>
      <c r="S19" s="566"/>
      <c r="T19" s="566"/>
      <c r="U19" s="566"/>
      <c r="V19" s="566"/>
      <c r="W19" s="566"/>
      <c r="X19" s="566"/>
      <c r="Y19" s="566"/>
      <c r="Z19" s="386"/>
    </row>
    <row r="20" spans="1:28" ht="10.199999999999999" customHeight="1">
      <c r="A20" s="35"/>
      <c r="B20" s="566"/>
      <c r="C20" s="566"/>
      <c r="D20" s="566"/>
      <c r="E20" s="566"/>
      <c r="F20" s="566"/>
      <c r="G20" s="566"/>
      <c r="H20" s="566"/>
      <c r="I20" s="566"/>
      <c r="J20" s="566"/>
      <c r="K20" s="240"/>
      <c r="L20" s="240"/>
      <c r="M20" s="240"/>
      <c r="N20" s="731"/>
      <c r="O20" s="731"/>
      <c r="P20" s="731"/>
      <c r="Q20" s="566"/>
      <c r="R20" s="566"/>
      <c r="S20" s="566"/>
      <c r="T20" s="566"/>
      <c r="U20" s="566"/>
      <c r="V20" s="566"/>
      <c r="W20" s="566"/>
      <c r="X20" s="566"/>
      <c r="Y20" s="566"/>
      <c r="Z20" s="386"/>
    </row>
    <row r="21" spans="1:28" ht="10.199999999999999" customHeight="1">
      <c r="A21" s="35"/>
      <c r="B21" s="723" t="s">
        <v>448</v>
      </c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386"/>
    </row>
    <row r="22" spans="1:28" ht="10.199999999999999" customHeight="1">
      <c r="A22" s="35"/>
      <c r="B22" s="723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23"/>
      <c r="Y22" s="723"/>
      <c r="Z22" s="386"/>
    </row>
    <row r="23" spans="1:28" ht="10.199999999999999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86"/>
    </row>
    <row r="24" spans="1:28" ht="10.199999999999999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86"/>
    </row>
    <row r="25" spans="1:28" ht="10.199999999999999" customHeight="1">
      <c r="A25" s="35"/>
      <c r="B25" s="436" t="s">
        <v>134</v>
      </c>
      <c r="C25" s="436"/>
      <c r="D25" s="436"/>
      <c r="E25" s="436"/>
      <c r="F25" s="436"/>
      <c r="G25" s="436"/>
      <c r="H25" s="318"/>
      <c r="I25" s="318"/>
      <c r="J25" s="318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86"/>
    </row>
    <row r="26" spans="1:28" ht="10.199999999999999" customHeight="1">
      <c r="A26" s="35"/>
      <c r="B26" s="436"/>
      <c r="C26" s="436"/>
      <c r="D26" s="436"/>
      <c r="E26" s="436"/>
      <c r="F26" s="436"/>
      <c r="G26" s="436"/>
      <c r="H26" s="318"/>
      <c r="I26" s="318"/>
      <c r="J26" s="318"/>
      <c r="K26" s="36"/>
      <c r="L26" s="37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86"/>
      <c r="AA26" s="17"/>
      <c r="AB26" s="17"/>
    </row>
    <row r="27" spans="1:28" ht="10.199999999999999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86"/>
    </row>
    <row r="28" spans="1:28" ht="10.199999999999999" customHeight="1">
      <c r="A28" s="35"/>
      <c r="B28" s="634" t="str">
        <f>IF(Dienststellendaten!F25&gt;1,Dienststellendaten!F25,"")</f>
        <v/>
      </c>
      <c r="C28" s="634"/>
      <c r="D28" s="634"/>
      <c r="E28" s="380" t="s">
        <v>135</v>
      </c>
      <c r="F28" s="380"/>
      <c r="G28" s="724"/>
      <c r="H28" s="725"/>
      <c r="I28" s="725"/>
      <c r="J28" s="380" t="s">
        <v>114</v>
      </c>
      <c r="K28" s="380"/>
      <c r="L28" s="724"/>
      <c r="M28" s="725"/>
      <c r="N28" s="725"/>
      <c r="O28" s="380" t="s">
        <v>136</v>
      </c>
      <c r="P28" s="380"/>
      <c r="Q28" s="727"/>
      <c r="R28" s="727"/>
      <c r="S28" s="727"/>
      <c r="T28" s="727"/>
      <c r="U28" s="727"/>
      <c r="V28" s="727"/>
      <c r="W28" s="727"/>
      <c r="X28" s="727"/>
      <c r="Y28" s="727"/>
      <c r="Z28" s="386"/>
    </row>
    <row r="29" spans="1:28" ht="10.199999999999999" customHeight="1">
      <c r="A29" s="35"/>
      <c r="B29" s="732"/>
      <c r="C29" s="732"/>
      <c r="D29" s="732"/>
      <c r="E29" s="380"/>
      <c r="F29" s="380"/>
      <c r="G29" s="726"/>
      <c r="H29" s="726"/>
      <c r="I29" s="726"/>
      <c r="J29" s="380"/>
      <c r="K29" s="380"/>
      <c r="L29" s="726"/>
      <c r="M29" s="726"/>
      <c r="N29" s="726"/>
      <c r="O29" s="380"/>
      <c r="P29" s="380"/>
      <c r="Q29" s="728"/>
      <c r="R29" s="728"/>
      <c r="S29" s="728"/>
      <c r="T29" s="728"/>
      <c r="U29" s="728"/>
      <c r="V29" s="728"/>
      <c r="W29" s="728"/>
      <c r="X29" s="728"/>
      <c r="Y29" s="728"/>
      <c r="Z29" s="386"/>
    </row>
    <row r="30" spans="1:28" ht="10.199999999999999" customHeight="1">
      <c r="A30" s="35"/>
      <c r="B30" s="671" t="s">
        <v>98</v>
      </c>
      <c r="C30" s="671"/>
      <c r="D30" s="671"/>
      <c r="E30" s="36"/>
      <c r="F30" s="36"/>
      <c r="G30" s="36"/>
      <c r="H30" s="36"/>
      <c r="I30" s="36"/>
      <c r="J30" s="36"/>
      <c r="K30" s="36"/>
      <c r="L30" s="37"/>
      <c r="M30" s="36"/>
      <c r="N30" s="36"/>
      <c r="O30" s="36"/>
      <c r="P30" s="36"/>
      <c r="Q30" s="671" t="s">
        <v>137</v>
      </c>
      <c r="R30" s="671"/>
      <c r="S30" s="671"/>
      <c r="T30" s="671"/>
      <c r="U30" s="671"/>
      <c r="V30" s="671"/>
      <c r="W30" s="671"/>
      <c r="X30" s="671"/>
      <c r="Y30" s="671"/>
      <c r="Z30" s="386"/>
    </row>
    <row r="31" spans="1:28" ht="10.199999999999999" customHeigh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86"/>
    </row>
    <row r="32" spans="1:28" ht="10.199999999999999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86"/>
    </row>
    <row r="33" spans="1:26" ht="10.199999999999999" customHeight="1">
      <c r="A33" s="35"/>
      <c r="B33" s="733"/>
      <c r="C33" s="733"/>
      <c r="D33" s="733"/>
      <c r="E33" s="380" t="s">
        <v>135</v>
      </c>
      <c r="F33" s="380"/>
      <c r="G33" s="724"/>
      <c r="H33" s="725"/>
      <c r="I33" s="725"/>
      <c r="J33" s="380" t="s">
        <v>114</v>
      </c>
      <c r="K33" s="380"/>
      <c r="L33" s="724"/>
      <c r="M33" s="725"/>
      <c r="N33" s="725"/>
      <c r="O33" s="380" t="s">
        <v>136</v>
      </c>
      <c r="P33" s="380"/>
      <c r="Q33" s="727"/>
      <c r="R33" s="727"/>
      <c r="S33" s="727"/>
      <c r="T33" s="727"/>
      <c r="U33" s="727"/>
      <c r="V33" s="727"/>
      <c r="W33" s="727"/>
      <c r="X33" s="727"/>
      <c r="Y33" s="727"/>
      <c r="Z33" s="386"/>
    </row>
    <row r="34" spans="1:26" ht="10.199999999999999" customHeight="1">
      <c r="A34" s="35"/>
      <c r="B34" s="734"/>
      <c r="C34" s="734"/>
      <c r="D34" s="734"/>
      <c r="E34" s="380"/>
      <c r="F34" s="380"/>
      <c r="G34" s="726"/>
      <c r="H34" s="726"/>
      <c r="I34" s="726"/>
      <c r="J34" s="380"/>
      <c r="K34" s="380"/>
      <c r="L34" s="726"/>
      <c r="M34" s="726"/>
      <c r="N34" s="726"/>
      <c r="O34" s="380"/>
      <c r="P34" s="380"/>
      <c r="Q34" s="728"/>
      <c r="R34" s="728"/>
      <c r="S34" s="728"/>
      <c r="T34" s="728"/>
      <c r="U34" s="728"/>
      <c r="V34" s="728"/>
      <c r="W34" s="728"/>
      <c r="X34" s="728"/>
      <c r="Y34" s="728"/>
      <c r="Z34" s="386"/>
    </row>
    <row r="35" spans="1:26" ht="10.199999999999999" customHeight="1">
      <c r="A35" s="35"/>
      <c r="B35" s="671" t="s">
        <v>98</v>
      </c>
      <c r="C35" s="671"/>
      <c r="D35" s="671"/>
      <c r="E35" s="36"/>
      <c r="F35" s="36"/>
      <c r="G35" s="36"/>
      <c r="H35" s="36"/>
      <c r="I35" s="36"/>
      <c r="J35" s="36"/>
      <c r="K35" s="36"/>
      <c r="L35" s="37"/>
      <c r="M35" s="36"/>
      <c r="N35" s="36"/>
      <c r="O35" s="36"/>
      <c r="P35" s="36"/>
      <c r="Q35" s="671" t="s">
        <v>137</v>
      </c>
      <c r="R35" s="671"/>
      <c r="S35" s="671"/>
      <c r="T35" s="671"/>
      <c r="U35" s="671"/>
      <c r="V35" s="671"/>
      <c r="W35" s="671"/>
      <c r="X35" s="671"/>
      <c r="Y35" s="671"/>
      <c r="Z35" s="386"/>
    </row>
    <row r="36" spans="1:26" ht="10.199999999999999" customHeigh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86"/>
    </row>
    <row r="37" spans="1:26" ht="10.199999999999999" customHeight="1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86"/>
    </row>
    <row r="38" spans="1:26" ht="10.199999999999999" customHeight="1">
      <c r="A38" s="35"/>
      <c r="B38" s="733"/>
      <c r="C38" s="733"/>
      <c r="D38" s="733"/>
      <c r="E38" s="380" t="s">
        <v>135</v>
      </c>
      <c r="F38" s="380"/>
      <c r="G38" s="724"/>
      <c r="H38" s="725"/>
      <c r="I38" s="725"/>
      <c r="J38" s="380" t="s">
        <v>114</v>
      </c>
      <c r="K38" s="380"/>
      <c r="L38" s="724"/>
      <c r="M38" s="725"/>
      <c r="N38" s="725"/>
      <c r="O38" s="380" t="s">
        <v>136</v>
      </c>
      <c r="P38" s="380"/>
      <c r="Q38" s="727"/>
      <c r="R38" s="727"/>
      <c r="S38" s="727"/>
      <c r="T38" s="727"/>
      <c r="U38" s="727"/>
      <c r="V38" s="727"/>
      <c r="W38" s="727"/>
      <c r="X38" s="727"/>
      <c r="Y38" s="727"/>
      <c r="Z38" s="386"/>
    </row>
    <row r="39" spans="1:26" ht="10.199999999999999" customHeight="1">
      <c r="A39" s="35"/>
      <c r="B39" s="734"/>
      <c r="C39" s="734"/>
      <c r="D39" s="734"/>
      <c r="E39" s="380"/>
      <c r="F39" s="380"/>
      <c r="G39" s="726"/>
      <c r="H39" s="726"/>
      <c r="I39" s="726"/>
      <c r="J39" s="380"/>
      <c r="K39" s="380"/>
      <c r="L39" s="726"/>
      <c r="M39" s="726"/>
      <c r="N39" s="726"/>
      <c r="O39" s="380"/>
      <c r="P39" s="380"/>
      <c r="Q39" s="728"/>
      <c r="R39" s="728"/>
      <c r="S39" s="728"/>
      <c r="T39" s="728"/>
      <c r="U39" s="728"/>
      <c r="V39" s="728"/>
      <c r="W39" s="728"/>
      <c r="X39" s="728"/>
      <c r="Y39" s="728"/>
      <c r="Z39" s="386"/>
    </row>
    <row r="40" spans="1:26" ht="10.199999999999999" customHeight="1">
      <c r="A40" s="35"/>
      <c r="B40" s="671" t="s">
        <v>98</v>
      </c>
      <c r="C40" s="671"/>
      <c r="D40" s="671"/>
      <c r="E40" s="36"/>
      <c r="F40" s="36"/>
      <c r="G40" s="36"/>
      <c r="H40" s="36"/>
      <c r="I40" s="36"/>
      <c r="J40" s="36"/>
      <c r="K40" s="36"/>
      <c r="L40" s="37"/>
      <c r="M40" s="36"/>
      <c r="N40" s="36"/>
      <c r="O40" s="36"/>
      <c r="P40" s="36"/>
      <c r="Q40" s="671" t="s">
        <v>137</v>
      </c>
      <c r="R40" s="671"/>
      <c r="S40" s="671"/>
      <c r="T40" s="671"/>
      <c r="U40" s="671"/>
      <c r="V40" s="671"/>
      <c r="W40" s="671"/>
      <c r="X40" s="671"/>
      <c r="Y40" s="671"/>
      <c r="Z40" s="386"/>
    </row>
    <row r="41" spans="1:26" ht="10.19999999999999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7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86"/>
    </row>
    <row r="42" spans="1:26" ht="10.199999999999999" customHeigh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86"/>
    </row>
    <row r="43" spans="1:26" ht="10.199999999999999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86"/>
    </row>
    <row r="44" spans="1:26" ht="10.199999999999999" customHeight="1">
      <c r="A44" s="35"/>
      <c r="B44" s="436" t="s">
        <v>138</v>
      </c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386"/>
    </row>
    <row r="45" spans="1:26" ht="10.199999999999999" customHeight="1">
      <c r="A45" s="35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386"/>
    </row>
    <row r="46" spans="1:26" ht="10.199999999999999" customHeight="1">
      <c r="A46" s="35"/>
      <c r="B46" s="436" t="s">
        <v>141</v>
      </c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386"/>
    </row>
    <row r="47" spans="1:26" ht="10.199999999999999" customHeight="1">
      <c r="A47" s="35"/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386"/>
    </row>
    <row r="48" spans="1:26" ht="10.199999999999999" customHeight="1">
      <c r="A48" s="35"/>
      <c r="B48" s="436" t="s">
        <v>298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386"/>
    </row>
    <row r="49" spans="1:26" ht="10.199999999999999" customHeight="1">
      <c r="A49" s="3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386"/>
    </row>
    <row r="50" spans="1:26" ht="10.199999999999999" customHeight="1">
      <c r="A50" s="35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386"/>
    </row>
    <row r="51" spans="1:26" ht="10.199999999999999" customHeight="1">
      <c r="A51" s="35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386"/>
    </row>
    <row r="52" spans="1:26" ht="10.199999999999999" customHeight="1">
      <c r="A52" s="35"/>
      <c r="B52" s="436" t="s">
        <v>140</v>
      </c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386"/>
    </row>
    <row r="53" spans="1:26" ht="10.199999999999999" customHeight="1">
      <c r="A53" s="35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386"/>
    </row>
    <row r="54" spans="1:26" ht="10.199999999999999" customHeight="1">
      <c r="A54" s="35"/>
      <c r="B54" s="436" t="s">
        <v>139</v>
      </c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386"/>
    </row>
    <row r="55" spans="1:26" ht="10.199999999999999" customHeight="1">
      <c r="A55" s="35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386"/>
    </row>
    <row r="56" spans="1:26" ht="10.199999999999999" customHeight="1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86"/>
    </row>
    <row r="57" spans="1:26" ht="10.199999999999999" customHeight="1">
      <c r="A57" s="35"/>
      <c r="B57" s="735"/>
      <c r="C57" s="436" t="s">
        <v>386</v>
      </c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86"/>
    </row>
    <row r="58" spans="1:26" ht="10.199999999999999" customHeight="1">
      <c r="A58" s="35"/>
      <c r="B58" s="736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86"/>
    </row>
    <row r="59" spans="1:26" ht="10.199999999999999" customHeight="1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86"/>
    </row>
    <row r="60" spans="1:26" ht="10.199999999999999" customHeight="1">
      <c r="A60" s="35"/>
      <c r="B60" s="737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386"/>
    </row>
    <row r="61" spans="1:26" ht="10.199999999999999" customHeight="1">
      <c r="A61" s="35"/>
      <c r="B61" s="738"/>
      <c r="C61" s="738"/>
      <c r="D61" s="738"/>
      <c r="E61" s="738"/>
      <c r="F61" s="738"/>
      <c r="G61" s="738"/>
      <c r="H61" s="738"/>
      <c r="I61" s="738"/>
      <c r="J61" s="738"/>
      <c r="K61" s="738"/>
      <c r="L61" s="738"/>
      <c r="M61" s="738"/>
      <c r="N61" s="738"/>
      <c r="O61" s="738"/>
      <c r="P61" s="738"/>
      <c r="Q61" s="738"/>
      <c r="R61" s="738"/>
      <c r="S61" s="738"/>
      <c r="T61" s="738"/>
      <c r="U61" s="738"/>
      <c r="V61" s="738"/>
      <c r="W61" s="738"/>
      <c r="X61" s="738"/>
      <c r="Y61" s="738"/>
      <c r="Z61" s="386"/>
    </row>
    <row r="62" spans="1:26" ht="10.199999999999999" customHeight="1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86"/>
    </row>
    <row r="63" spans="1:26" ht="10.199999999999999" customHeight="1">
      <c r="Z63" s="386"/>
    </row>
    <row r="64" spans="1:26" ht="10.199999999999999" customHeight="1">
      <c r="B64" s="436" t="s">
        <v>142</v>
      </c>
      <c r="C64" s="436"/>
      <c r="D64" s="436"/>
      <c r="E64" s="436"/>
      <c r="F64" s="436"/>
      <c r="G64" s="436"/>
      <c r="H64" s="436"/>
      <c r="I64" s="436"/>
      <c r="J64" s="436"/>
      <c r="K64" s="436"/>
      <c r="L64" s="436"/>
      <c r="M64" s="436"/>
      <c r="N64" s="436"/>
      <c r="O64" s="436"/>
      <c r="P64" s="436"/>
      <c r="Q64" s="436"/>
      <c r="R64" s="436"/>
      <c r="S64" s="436"/>
      <c r="T64" s="436"/>
      <c r="U64" s="436"/>
      <c r="V64" s="436"/>
      <c r="W64" s="436"/>
      <c r="X64" s="436"/>
      <c r="Y64" s="436"/>
      <c r="Z64" s="386"/>
    </row>
    <row r="65" spans="2:29" ht="10.199999999999999" customHeight="1"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6"/>
      <c r="Y65" s="436"/>
      <c r="Z65" s="386"/>
    </row>
    <row r="66" spans="2:29" ht="10.199999999999999" customHeight="1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N66" s="38"/>
      <c r="O66" s="38"/>
      <c r="Q66" s="40"/>
      <c r="R66" s="40"/>
      <c r="Z66" s="386"/>
    </row>
    <row r="67" spans="2:29" ht="10.199999999999999" customHeight="1">
      <c r="B67" s="634" t="str">
        <f>IF(Dienststellendaten!G33&lt;1,"",Dienststellendaten!G33)</f>
        <v/>
      </c>
      <c r="C67" s="634"/>
      <c r="D67" s="634"/>
      <c r="E67" s="380" t="s">
        <v>320</v>
      </c>
      <c r="F67" s="380"/>
      <c r="G67" s="739" t="str">
        <f>IF(Dienststellendaten!C35&gt;0,Dienststellendaten!C35,"")</f>
        <v/>
      </c>
      <c r="H67" s="740"/>
      <c r="I67" s="740"/>
      <c r="J67" s="380" t="s">
        <v>265</v>
      </c>
      <c r="K67" s="380"/>
      <c r="L67" s="742" t="str">
        <f>IF(Dienststellendaten!E35&gt;0,Dienststellendaten!E35,"")</f>
        <v/>
      </c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640" t="s">
        <v>120</v>
      </c>
      <c r="Z67" s="386"/>
      <c r="AA67" s="20"/>
    </row>
    <row r="68" spans="2:29" ht="10.199999999999999" customHeight="1">
      <c r="B68" s="732"/>
      <c r="C68" s="732"/>
      <c r="D68" s="732"/>
      <c r="E68" s="380"/>
      <c r="F68" s="380"/>
      <c r="G68" s="741"/>
      <c r="H68" s="741"/>
      <c r="I68" s="741"/>
      <c r="J68" s="380"/>
      <c r="K68" s="380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640"/>
      <c r="Z68" s="386"/>
    </row>
    <row r="69" spans="2:29" ht="10.199999999999999" customHeight="1">
      <c r="B69" s="671" t="s">
        <v>98</v>
      </c>
      <c r="C69" s="671"/>
      <c r="D69" s="671"/>
      <c r="E69" s="36"/>
      <c r="F69" s="36"/>
      <c r="G69" s="36"/>
      <c r="H69" s="36"/>
      <c r="I69" s="36"/>
      <c r="J69" s="36"/>
      <c r="K69" s="36"/>
      <c r="L69" s="745" t="s">
        <v>137</v>
      </c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Z69" s="386"/>
      <c r="AA69" s="240"/>
      <c r="AB69" s="240"/>
      <c r="AC69" s="19"/>
    </row>
    <row r="70" spans="2:29" ht="10.199999999999999" customHeight="1">
      <c r="Z70" s="386"/>
    </row>
    <row r="71" spans="2:29" ht="10.199999999999999" customHeight="1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Z71" s="386"/>
      <c r="AC71" s="15"/>
    </row>
    <row r="72" spans="2:29" ht="10.199999999999999" customHeight="1">
      <c r="B72" s="436" t="s">
        <v>143</v>
      </c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386"/>
    </row>
    <row r="73" spans="2:29" ht="10.199999999999999" customHeight="1">
      <c r="B73" s="436"/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386"/>
    </row>
    <row r="74" spans="2:29" ht="10.199999999999999" customHeight="1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Z74" s="386"/>
    </row>
    <row r="75" spans="2:29" ht="10.199999999999999" customHeight="1">
      <c r="B75" s="750"/>
      <c r="C75" s="750"/>
      <c r="D75" s="750"/>
      <c r="E75" s="750"/>
      <c r="F75" s="750"/>
      <c r="G75" s="750"/>
      <c r="H75" s="750"/>
      <c r="I75" s="750"/>
      <c r="J75" s="750"/>
      <c r="K75" s="750"/>
      <c r="L75" s="536"/>
      <c r="M75" s="536"/>
      <c r="N75" s="536"/>
      <c r="O75" s="536"/>
      <c r="Z75" s="386"/>
    </row>
    <row r="76" spans="2:29" ht="10.199999999999999" customHeight="1"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538"/>
      <c r="M76" s="538"/>
      <c r="N76" s="538"/>
      <c r="O76" s="538"/>
      <c r="Z76" s="386"/>
    </row>
    <row r="77" spans="2:29" ht="10.199999999999999" customHeight="1">
      <c r="C77" s="752" t="s">
        <v>50</v>
      </c>
      <c r="D77" s="752"/>
      <c r="E77" s="752"/>
      <c r="F77" s="752"/>
      <c r="G77" s="752"/>
      <c r="H77" s="752"/>
      <c r="I77" s="752"/>
      <c r="J77" s="752"/>
      <c r="Z77" s="386"/>
    </row>
    <row r="78" spans="2:29" ht="10.199999999999999" customHeight="1">
      <c r="Z78" s="386"/>
    </row>
    <row r="79" spans="2:29" ht="10.199999999999999" customHeight="1">
      <c r="B79" s="750"/>
      <c r="C79" s="750"/>
      <c r="D79" s="750"/>
      <c r="E79" s="750"/>
      <c r="F79" s="750"/>
      <c r="G79" s="750"/>
      <c r="H79" s="750"/>
      <c r="I79" s="750"/>
      <c r="J79" s="750"/>
      <c r="K79" s="750"/>
      <c r="L79" s="536"/>
      <c r="M79" s="536"/>
      <c r="N79" s="536"/>
      <c r="O79" s="536"/>
      <c r="R79" s="30"/>
      <c r="S79" s="30"/>
      <c r="T79" s="30"/>
      <c r="U79" s="30"/>
      <c r="V79" s="30"/>
      <c r="W79" s="30"/>
      <c r="Z79" s="386"/>
    </row>
    <row r="80" spans="2:29" ht="10.199999999999999" customHeight="1"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538"/>
      <c r="M80" s="538"/>
      <c r="N80" s="538"/>
      <c r="O80" s="538"/>
      <c r="Z80" s="386"/>
    </row>
    <row r="81" spans="2:26" ht="10.199999999999999" customHeight="1">
      <c r="C81" s="752" t="s">
        <v>144</v>
      </c>
      <c r="D81" s="752"/>
      <c r="E81" s="752"/>
      <c r="F81" s="752"/>
      <c r="G81" s="752"/>
      <c r="H81" s="752"/>
      <c r="I81" s="752"/>
      <c r="J81" s="752"/>
      <c r="Z81" s="386"/>
    </row>
    <row r="82" spans="2:26" ht="10.199999999999999" customHeight="1">
      <c r="Z82" s="386"/>
    </row>
    <row r="83" spans="2:26" ht="10.199999999999999" customHeight="1">
      <c r="Z83" s="386"/>
    </row>
    <row r="84" spans="2:26" ht="10.199999999999999" customHeight="1">
      <c r="B84" s="36"/>
      <c r="C84" s="36"/>
      <c r="D84" s="36"/>
      <c r="F84" s="37"/>
      <c r="G84" s="37"/>
      <c r="I84" s="36"/>
      <c r="J84" s="36"/>
      <c r="K84" s="36"/>
      <c r="L84" s="36"/>
      <c r="M84" s="36"/>
      <c r="N84" s="36"/>
      <c r="O84" s="36"/>
      <c r="R84" s="36"/>
      <c r="S84" s="36"/>
      <c r="T84" s="36"/>
      <c r="U84" s="37"/>
      <c r="V84" s="37"/>
      <c r="Z84" s="386"/>
    </row>
    <row r="85" spans="2:26" ht="10.199999999999999" customHeight="1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Z85" s="386"/>
    </row>
    <row r="86" spans="2:26" ht="10.199999999999999" customHeight="1">
      <c r="Z86" s="386"/>
    </row>
    <row r="87" spans="2:26" ht="10.199999999999999" customHeight="1">
      <c r="B87" s="240"/>
      <c r="C87" s="240"/>
      <c r="D87" s="240"/>
      <c r="E87" s="240"/>
      <c r="F87" s="240"/>
      <c r="G87" s="240"/>
      <c r="J87" s="240"/>
      <c r="K87" s="240"/>
      <c r="L87" s="240"/>
      <c r="M87" s="240"/>
      <c r="N87" s="240"/>
      <c r="O87" s="240"/>
      <c r="R87" s="240"/>
      <c r="S87" s="240"/>
      <c r="T87" s="240"/>
      <c r="U87" s="240"/>
      <c r="V87" s="240"/>
      <c r="W87" s="240"/>
      <c r="Z87" s="386"/>
    </row>
    <row r="88" spans="2:26" ht="10.199999999999999" customHeight="1">
      <c r="B88" s="398"/>
      <c r="C88" s="398"/>
      <c r="D88" s="398"/>
      <c r="E88" s="398"/>
      <c r="F88" s="398"/>
      <c r="G88" s="398"/>
      <c r="J88" s="398"/>
      <c r="K88" s="398"/>
      <c r="L88" s="398"/>
      <c r="M88" s="398"/>
      <c r="N88" s="398"/>
      <c r="O88" s="398"/>
      <c r="R88" s="398"/>
      <c r="S88" s="398"/>
      <c r="T88" s="398"/>
      <c r="U88" s="398"/>
      <c r="V88" s="398"/>
      <c r="W88" s="398"/>
      <c r="Z88" s="386"/>
    </row>
    <row r="89" spans="2:26" ht="10.199999999999999" customHeight="1">
      <c r="Z89" s="386"/>
    </row>
    <row r="90" spans="2:26" ht="12.6" customHeight="1">
      <c r="B90" s="291" t="s">
        <v>0</v>
      </c>
      <c r="C90" s="291"/>
      <c r="D90" s="291"/>
      <c r="E90" s="291"/>
      <c r="F90" s="291"/>
      <c r="G90" s="291"/>
      <c r="H90" s="63"/>
      <c r="I90" s="63"/>
      <c r="J90" s="291" t="s">
        <v>370</v>
      </c>
      <c r="K90" s="291"/>
      <c r="L90" s="291"/>
      <c r="M90" s="291"/>
      <c r="N90" s="291"/>
      <c r="O90" s="291"/>
      <c r="P90" s="63"/>
      <c r="Q90" s="63"/>
      <c r="R90" s="291" t="s">
        <v>370</v>
      </c>
      <c r="S90" s="291"/>
      <c r="T90" s="291"/>
      <c r="U90" s="291"/>
      <c r="V90" s="291"/>
      <c r="W90" s="291"/>
      <c r="Z90" s="386"/>
    </row>
    <row r="91" spans="2:26" ht="10.199999999999999" customHeight="1" thickBot="1">
      <c r="Z91" s="386"/>
    </row>
    <row r="92" spans="2:26" ht="10.199999999999999" customHeight="1">
      <c r="B92" s="599" t="s">
        <v>1</v>
      </c>
      <c r="C92" s="600"/>
      <c r="D92" s="600"/>
      <c r="E92" s="600"/>
      <c r="F92" s="600"/>
      <c r="G92" s="674"/>
      <c r="H92" s="675" t="s">
        <v>519</v>
      </c>
      <c r="I92" s="749"/>
      <c r="J92" s="749"/>
      <c r="K92" s="749"/>
      <c r="L92" s="749"/>
      <c r="M92" s="749"/>
      <c r="N92" s="749"/>
      <c r="O92" s="749"/>
      <c r="P92" s="749"/>
      <c r="Q92" s="749"/>
      <c r="R92" s="1"/>
      <c r="S92" s="1"/>
      <c r="T92" s="1"/>
      <c r="U92" s="1"/>
      <c r="V92" s="1"/>
      <c r="W92" s="1"/>
      <c r="X92" s="1"/>
      <c r="Y92" s="2"/>
      <c r="Z92" s="386"/>
    </row>
    <row r="93" spans="2:26" ht="10.199999999999999" customHeight="1">
      <c r="B93" s="581"/>
      <c r="C93" s="318"/>
      <c r="D93" s="318"/>
      <c r="E93" s="318"/>
      <c r="F93" s="318"/>
      <c r="G93" s="240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Y93" s="4"/>
      <c r="Z93" s="386"/>
    </row>
    <row r="94" spans="2:26" ht="10.199999999999999" customHeight="1">
      <c r="B94" s="3"/>
      <c r="Y94" s="4"/>
      <c r="Z94" s="386"/>
    </row>
    <row r="95" spans="2:26" ht="10.199999999999999" customHeight="1">
      <c r="B95" s="684" t="s">
        <v>32</v>
      </c>
      <c r="C95" s="240"/>
      <c r="D95" s="240"/>
      <c r="E95" s="439"/>
      <c r="F95" s="439"/>
      <c r="G95" s="746"/>
      <c r="H95" s="401" t="s">
        <v>34</v>
      </c>
      <c r="I95" s="240"/>
      <c r="J95" s="240"/>
      <c r="K95" s="240"/>
      <c r="L95" s="240"/>
      <c r="M95" s="240"/>
      <c r="N95" s="240"/>
      <c r="P95" s="417" t="s">
        <v>449</v>
      </c>
      <c r="Q95" s="240"/>
      <c r="R95" s="240"/>
      <c r="S95" s="44"/>
      <c r="T95" s="688" t="s">
        <v>524</v>
      </c>
      <c r="U95" s="688"/>
      <c r="V95" s="689"/>
      <c r="Y95" s="4"/>
      <c r="Z95" s="386"/>
    </row>
    <row r="96" spans="2:26" ht="10.199999999999999" customHeight="1">
      <c r="B96" s="407"/>
      <c r="C96" s="240"/>
      <c r="D96" s="240"/>
      <c r="E96" s="747"/>
      <c r="F96" s="747"/>
      <c r="G96" s="748"/>
      <c r="H96" s="240"/>
      <c r="I96" s="240"/>
      <c r="J96" s="240"/>
      <c r="K96" s="240"/>
      <c r="L96" s="240"/>
      <c r="M96" s="240"/>
      <c r="N96" s="240"/>
      <c r="P96" s="240"/>
      <c r="Q96" s="240"/>
      <c r="R96" s="240"/>
      <c r="S96" s="44"/>
      <c r="T96" s="690"/>
      <c r="U96" s="690"/>
      <c r="V96" s="551"/>
      <c r="Y96" s="4"/>
      <c r="Z96" s="386"/>
    </row>
    <row r="97" spans="2:26" ht="10.199999999999999" customHeight="1">
      <c r="B97" s="24"/>
      <c r="C97" s="21"/>
      <c r="D97" s="21"/>
      <c r="E97" s="21"/>
      <c r="F97" s="18"/>
      <c r="G97" s="18"/>
      <c r="H97" s="18"/>
      <c r="Y97" s="4"/>
      <c r="Z97" s="386"/>
    </row>
    <row r="98" spans="2:26" ht="10.199999999999999" customHeight="1">
      <c r="B98" s="24"/>
      <c r="C98" s="21"/>
      <c r="D98" s="21"/>
      <c r="E98" s="21"/>
      <c r="F98" s="18"/>
      <c r="G98" s="18"/>
      <c r="H98" s="18"/>
      <c r="P98" s="401" t="s">
        <v>153</v>
      </c>
      <c r="Q98" s="240"/>
      <c r="R98" s="240"/>
      <c r="S98" s="240"/>
      <c r="T98" s="688"/>
      <c r="U98" s="688"/>
      <c r="V98" s="689"/>
      <c r="Y98" s="4"/>
      <c r="Z98" s="386"/>
    </row>
    <row r="99" spans="2:26" ht="10.199999999999999" customHeight="1">
      <c r="B99" s="3"/>
      <c r="P99" s="240"/>
      <c r="Q99" s="240"/>
      <c r="R99" s="240"/>
      <c r="S99" s="240"/>
      <c r="T99" s="690"/>
      <c r="U99" s="690"/>
      <c r="V99" s="551"/>
      <c r="Y99" s="4"/>
      <c r="Z99" s="386"/>
    </row>
    <row r="100" spans="2:26" ht="10.199999999999999" customHeight="1" thickBot="1">
      <c r="B100" s="196"/>
      <c r="C100" s="197"/>
      <c r="D100" s="197"/>
      <c r="E100" s="197"/>
      <c r="F100" s="197"/>
      <c r="G100" s="19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386"/>
    </row>
    <row r="101" spans="2:26" ht="10.199999999999999" customHeight="1">
      <c r="B101" s="64"/>
      <c r="C101" s="64"/>
      <c r="D101" s="64"/>
      <c r="E101" s="64"/>
      <c r="F101" s="64"/>
      <c r="G101" s="64"/>
      <c r="Z101" s="386"/>
    </row>
    <row r="102" spans="2:26" ht="10.199999999999999" customHeight="1">
      <c r="B102" s="381" t="s">
        <v>466</v>
      </c>
      <c r="C102" s="381"/>
      <c r="D102" s="381"/>
      <c r="E102" s="381"/>
      <c r="F102" s="381"/>
      <c r="G102" s="381"/>
      <c r="Z102" s="386"/>
    </row>
    <row r="103" spans="2:26" ht="10.199999999999999" customHeight="1">
      <c r="B103" s="381"/>
      <c r="C103" s="381"/>
      <c r="D103" s="381"/>
      <c r="E103" s="381"/>
      <c r="F103" s="381"/>
      <c r="G103" s="381"/>
      <c r="Z103" s="386"/>
    </row>
    <row r="104" spans="2:26" ht="10.199999999999999" customHeight="1">
      <c r="B104" s="381" t="s">
        <v>7</v>
      </c>
      <c r="C104" s="381"/>
      <c r="D104" s="381"/>
      <c r="E104" s="381"/>
      <c r="F104" s="381"/>
      <c r="G104" s="381"/>
      <c r="H104" s="240"/>
      <c r="I104" s="240"/>
      <c r="Z104" s="386"/>
    </row>
    <row r="105" spans="2:26" ht="10.199999999999999" customHeight="1">
      <c r="B105" s="381"/>
      <c r="C105" s="381"/>
      <c r="D105" s="381"/>
      <c r="E105" s="381"/>
      <c r="F105" s="381"/>
      <c r="G105" s="381"/>
      <c r="H105" s="240"/>
      <c r="I105" s="240"/>
      <c r="Z105" s="386"/>
    </row>
    <row r="106" spans="2:26" ht="10.199999999999999" customHeight="1">
      <c r="B106" s="381" t="s">
        <v>8</v>
      </c>
      <c r="C106" s="381"/>
      <c r="D106" s="381"/>
      <c r="E106" s="381"/>
      <c r="F106" s="381"/>
      <c r="G106" s="381"/>
      <c r="H106" s="240"/>
      <c r="I106" s="240"/>
      <c r="J106" s="240"/>
      <c r="K106" s="240"/>
      <c r="L106" s="240"/>
      <c r="M106" s="240"/>
      <c r="Z106" s="386"/>
    </row>
    <row r="107" spans="2:26" ht="10.199999999999999" customHeight="1">
      <c r="B107" s="381"/>
      <c r="C107" s="381"/>
      <c r="D107" s="381"/>
      <c r="E107" s="381"/>
      <c r="F107" s="381"/>
      <c r="G107" s="381"/>
      <c r="H107" s="240"/>
      <c r="I107" s="240"/>
      <c r="J107" s="240"/>
      <c r="K107" s="240"/>
      <c r="L107" s="240"/>
      <c r="M107" s="240"/>
      <c r="Z107" s="386"/>
    </row>
    <row r="108" spans="2:26" ht="10.199999999999999" customHeight="1">
      <c r="Z108" s="386"/>
    </row>
    <row r="109" spans="2:26" ht="10.199999999999999" customHeight="1">
      <c r="Z109" s="386"/>
    </row>
    <row r="110" spans="2:26" ht="10.199999999999999" customHeight="1"/>
    <row r="111" spans="2:26" ht="10.199999999999999" customHeight="1"/>
    <row r="112" spans="2:26" ht="10.199999999999999" customHeight="1"/>
  </sheetData>
  <sheetProtection algorithmName="SHA-512" hashValue="+iT+k1JdqST0Cc2PReEQRPaLA6dLhTss9iQ6ssQ4wbcNhmW2UzrVVguZ6i4RUfT6oj7I8BsTcD9MI9XEjGA9XA==" saltValue="rXZueGnw87X1vhImtrnbYA==" spinCount="100000" sheet="1" selectLockedCells="1"/>
  <mergeCells count="81">
    <mergeCell ref="B75:O76"/>
    <mergeCell ref="B79:O80"/>
    <mergeCell ref="C77:J77"/>
    <mergeCell ref="C81:J81"/>
    <mergeCell ref="B87:G88"/>
    <mergeCell ref="J87:O88"/>
    <mergeCell ref="R87:W88"/>
    <mergeCell ref="B90:G90"/>
    <mergeCell ref="J90:O90"/>
    <mergeCell ref="R90:W90"/>
    <mergeCell ref="T98:V99"/>
    <mergeCell ref="B95:D96"/>
    <mergeCell ref="E95:G96"/>
    <mergeCell ref="H95:N96"/>
    <mergeCell ref="P98:S99"/>
    <mergeCell ref="B92:G93"/>
    <mergeCell ref="H92:Q93"/>
    <mergeCell ref="B60:Y61"/>
    <mergeCell ref="B64:Y65"/>
    <mergeCell ref="B72:Y73"/>
    <mergeCell ref="B67:D68"/>
    <mergeCell ref="E67:F68"/>
    <mergeCell ref="G67:I68"/>
    <mergeCell ref="J67:K68"/>
    <mergeCell ref="B69:D69"/>
    <mergeCell ref="L67:W68"/>
    <mergeCell ref="L69:W69"/>
    <mergeCell ref="X67:X68"/>
    <mergeCell ref="B46:Y47"/>
    <mergeCell ref="B48:Y49"/>
    <mergeCell ref="B52:Y53"/>
    <mergeCell ref="B54:Y55"/>
    <mergeCell ref="C57:Y58"/>
    <mergeCell ref="B57:B58"/>
    <mergeCell ref="B30:D30"/>
    <mergeCell ref="B35:D35"/>
    <mergeCell ref="B40:D40"/>
    <mergeCell ref="B44:Y45"/>
    <mergeCell ref="Q35:Y35"/>
    <mergeCell ref="B38:D39"/>
    <mergeCell ref="E38:F39"/>
    <mergeCell ref="G38:I39"/>
    <mergeCell ref="J38:K39"/>
    <mergeCell ref="L38:N39"/>
    <mergeCell ref="O38:P39"/>
    <mergeCell ref="Q38:Y39"/>
    <mergeCell ref="Q30:Y30"/>
    <mergeCell ref="B33:D34"/>
    <mergeCell ref="E33:F34"/>
    <mergeCell ref="Z1:Z109"/>
    <mergeCell ref="V4:Y5"/>
    <mergeCell ref="V2:Y3"/>
    <mergeCell ref="AA69:AB69"/>
    <mergeCell ref="B7:Y8"/>
    <mergeCell ref="B9:Y10"/>
    <mergeCell ref="B11:Y12"/>
    <mergeCell ref="B15:Y16"/>
    <mergeCell ref="B17:Y18"/>
    <mergeCell ref="B21:Y22"/>
    <mergeCell ref="N19:P20"/>
    <mergeCell ref="B25:J26"/>
    <mergeCell ref="B28:D29"/>
    <mergeCell ref="E28:F29"/>
    <mergeCell ref="G28:I29"/>
    <mergeCell ref="J28:K29"/>
    <mergeCell ref="B104:I105"/>
    <mergeCell ref="B106:M107"/>
    <mergeCell ref="B19:M20"/>
    <mergeCell ref="Q19:Y20"/>
    <mergeCell ref="B102:G103"/>
    <mergeCell ref="P95:R96"/>
    <mergeCell ref="T95:V96"/>
    <mergeCell ref="L28:N29"/>
    <mergeCell ref="O28:P29"/>
    <mergeCell ref="Q28:Y29"/>
    <mergeCell ref="G33:I34"/>
    <mergeCell ref="J33:K34"/>
    <mergeCell ref="L33:N34"/>
    <mergeCell ref="O33:P34"/>
    <mergeCell ref="Q33:Y34"/>
    <mergeCell ref="Q40:Y40"/>
  </mergeCells>
  <pageMargins left="0.7" right="0.7" top="0.78740157499999996" bottom="0.78740157499999996" header="0.3" footer="0.3"/>
  <pageSetup paperSize="9" scale="6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1">
    <tabColor theme="3" tint="0.39997558519241921"/>
  </sheetPr>
  <dimension ref="A1:AD131"/>
  <sheetViews>
    <sheetView showGridLines="0" topLeftCell="A67" zoomScaleNormal="100" workbookViewId="0">
      <selection activeCell="S95" sqref="S95:U96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146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AA4" s="386"/>
    </row>
    <row r="5" spans="1:27" ht="10.199999999999999" customHeight="1">
      <c r="AA5" s="386"/>
    </row>
    <row r="6" spans="1:27" ht="9.6" customHeight="1">
      <c r="AA6" s="386"/>
    </row>
    <row r="7" spans="1:27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1:27" ht="10.199999999999999" customHeight="1">
      <c r="B8" s="370" t="s">
        <v>377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2"/>
      <c r="AA8" s="386"/>
    </row>
    <row r="9" spans="1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3"/>
      <c r="AA9" s="386"/>
    </row>
    <row r="10" spans="1:27" ht="10.199999999999999" customHeight="1">
      <c r="B10" s="673" t="s">
        <v>450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33"/>
      <c r="AA10" s="386"/>
    </row>
    <row r="11" spans="1:27" ht="10.199999999999999" customHeight="1"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AA11" s="386"/>
    </row>
    <row r="12" spans="1:27" ht="10.199999999999999" customHeight="1">
      <c r="B12" s="673" t="s">
        <v>476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AA12" s="386"/>
    </row>
    <row r="13" spans="1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86"/>
    </row>
    <row r="17" spans="1:29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A18" s="386"/>
    </row>
    <row r="19" spans="1:29" ht="10.199999999999999" customHeight="1">
      <c r="A19" s="35"/>
      <c r="B19" s="493" t="s">
        <v>21</v>
      </c>
      <c r="C19" s="760" t="s">
        <v>28</v>
      </c>
      <c r="D19" s="761"/>
      <c r="E19" s="761"/>
      <c r="F19" s="761"/>
      <c r="G19" s="761"/>
      <c r="H19" s="761"/>
      <c r="I19" s="762"/>
      <c r="J19" s="760" t="s">
        <v>29</v>
      </c>
      <c r="K19" s="775"/>
      <c r="L19" s="775"/>
      <c r="M19" s="775"/>
      <c r="N19" s="776"/>
      <c r="O19" s="783" t="s">
        <v>27</v>
      </c>
      <c r="P19" s="784"/>
      <c r="Q19" s="785"/>
      <c r="R19" s="783" t="s">
        <v>502</v>
      </c>
      <c r="S19" s="784"/>
      <c r="T19" s="784"/>
      <c r="U19" s="784"/>
      <c r="V19" s="792"/>
      <c r="W19" s="75"/>
      <c r="X19" s="36"/>
      <c r="Y19" s="36"/>
      <c r="Z19" s="14"/>
      <c r="AA19" s="386"/>
    </row>
    <row r="20" spans="1:29" ht="10.199999999999999" customHeight="1">
      <c r="A20" s="35"/>
      <c r="B20" s="494"/>
      <c r="C20" s="763"/>
      <c r="D20" s="764"/>
      <c r="E20" s="764"/>
      <c r="F20" s="764"/>
      <c r="G20" s="764"/>
      <c r="H20" s="764"/>
      <c r="I20" s="765"/>
      <c r="J20" s="777"/>
      <c r="K20" s="778"/>
      <c r="L20" s="778"/>
      <c r="M20" s="778"/>
      <c r="N20" s="779"/>
      <c r="O20" s="786"/>
      <c r="P20" s="787"/>
      <c r="Q20" s="788"/>
      <c r="R20" s="786"/>
      <c r="S20" s="787"/>
      <c r="T20" s="787"/>
      <c r="U20" s="787"/>
      <c r="V20" s="793"/>
      <c r="W20" s="75"/>
      <c r="X20" s="36"/>
      <c r="Y20" s="36"/>
      <c r="Z20" s="14"/>
      <c r="AA20" s="386"/>
    </row>
    <row r="21" spans="1:29" ht="10.199999999999999" customHeight="1">
      <c r="A21" s="35"/>
      <c r="B21" s="495"/>
      <c r="C21" s="766"/>
      <c r="D21" s="767"/>
      <c r="E21" s="767"/>
      <c r="F21" s="767"/>
      <c r="G21" s="767"/>
      <c r="H21" s="767"/>
      <c r="I21" s="768"/>
      <c r="J21" s="780"/>
      <c r="K21" s="781"/>
      <c r="L21" s="781"/>
      <c r="M21" s="781"/>
      <c r="N21" s="782"/>
      <c r="O21" s="789"/>
      <c r="P21" s="790"/>
      <c r="Q21" s="791"/>
      <c r="R21" s="789"/>
      <c r="S21" s="790"/>
      <c r="T21" s="790"/>
      <c r="U21" s="790"/>
      <c r="V21" s="794"/>
      <c r="W21" s="75"/>
      <c r="X21" s="36"/>
      <c r="Y21" s="36"/>
      <c r="Z21" s="14"/>
      <c r="AA21" s="386"/>
    </row>
    <row r="22" spans="1:29" ht="10.199999999999999" customHeight="1">
      <c r="A22" s="35"/>
      <c r="B22" s="474">
        <v>1</v>
      </c>
      <c r="C22" s="758"/>
      <c r="D22" s="293"/>
      <c r="E22" s="293"/>
      <c r="F22" s="293"/>
      <c r="G22" s="293"/>
      <c r="H22" s="293"/>
      <c r="I22" s="293"/>
      <c r="J22" s="758"/>
      <c r="K22" s="754"/>
      <c r="L22" s="754"/>
      <c r="M22" s="754"/>
      <c r="N22" s="755"/>
      <c r="O22" s="753"/>
      <c r="P22" s="754"/>
      <c r="Q22" s="755"/>
      <c r="R22" s="758"/>
      <c r="S22" s="754"/>
      <c r="T22" s="754"/>
      <c r="U22" s="754"/>
      <c r="V22" s="363"/>
      <c r="W22" s="75"/>
      <c r="X22" s="36"/>
      <c r="Y22" s="36"/>
      <c r="Z22" s="14"/>
      <c r="AA22" s="386"/>
    </row>
    <row r="23" spans="1:29" ht="10.199999999999999" customHeight="1">
      <c r="A23" s="35"/>
      <c r="B23" s="771"/>
      <c r="C23" s="769"/>
      <c r="D23" s="240"/>
      <c r="E23" s="240"/>
      <c r="F23" s="240"/>
      <c r="G23" s="240"/>
      <c r="H23" s="240"/>
      <c r="I23" s="240"/>
      <c r="J23" s="756"/>
      <c r="K23" s="380"/>
      <c r="L23" s="380"/>
      <c r="M23" s="380"/>
      <c r="N23" s="757"/>
      <c r="O23" s="756"/>
      <c r="P23" s="380"/>
      <c r="Q23" s="757"/>
      <c r="R23" s="756"/>
      <c r="S23" s="380"/>
      <c r="T23" s="380"/>
      <c r="U23" s="380"/>
      <c r="V23" s="318"/>
      <c r="W23" s="75"/>
      <c r="X23" s="36"/>
      <c r="Y23" s="36"/>
      <c r="Z23" s="14"/>
      <c r="AA23" s="386"/>
    </row>
    <row r="24" spans="1:29" ht="10.199999999999999" customHeight="1">
      <c r="A24" s="35"/>
      <c r="B24" s="475"/>
      <c r="C24" s="770"/>
      <c r="D24" s="398"/>
      <c r="E24" s="398"/>
      <c r="F24" s="398"/>
      <c r="G24" s="398"/>
      <c r="H24" s="398"/>
      <c r="I24" s="398"/>
      <c r="J24" s="377"/>
      <c r="K24" s="378"/>
      <c r="L24" s="378"/>
      <c r="M24" s="378"/>
      <c r="N24" s="379"/>
      <c r="O24" s="377"/>
      <c r="P24" s="378"/>
      <c r="Q24" s="379"/>
      <c r="R24" s="367"/>
      <c r="S24" s="365"/>
      <c r="T24" s="365"/>
      <c r="U24" s="365"/>
      <c r="V24" s="365"/>
      <c r="W24" s="75"/>
      <c r="X24" s="36"/>
      <c r="Y24" s="36"/>
      <c r="Z24" s="14"/>
      <c r="AA24" s="386"/>
    </row>
    <row r="25" spans="1:29" ht="10.199999999999999" customHeight="1">
      <c r="A25" s="35"/>
      <c r="B25" s="474">
        <v>2</v>
      </c>
      <c r="C25" s="758"/>
      <c r="D25" s="293"/>
      <c r="E25" s="293"/>
      <c r="F25" s="293"/>
      <c r="G25" s="293"/>
      <c r="H25" s="293"/>
      <c r="I25" s="293"/>
      <c r="J25" s="758"/>
      <c r="K25" s="754"/>
      <c r="L25" s="754"/>
      <c r="M25" s="754"/>
      <c r="N25" s="755"/>
      <c r="O25" s="753"/>
      <c r="P25" s="754"/>
      <c r="Q25" s="755"/>
      <c r="R25" s="758"/>
      <c r="S25" s="754"/>
      <c r="T25" s="754"/>
      <c r="U25" s="754"/>
      <c r="V25" s="363"/>
      <c r="W25" s="75"/>
      <c r="X25" s="36"/>
      <c r="Y25" s="36"/>
      <c r="Z25" s="14"/>
      <c r="AA25" s="386"/>
    </row>
    <row r="26" spans="1:29" ht="10.199999999999999" customHeight="1">
      <c r="A26" s="35"/>
      <c r="B26" s="771"/>
      <c r="C26" s="769"/>
      <c r="D26" s="240"/>
      <c r="E26" s="240"/>
      <c r="F26" s="240"/>
      <c r="G26" s="240"/>
      <c r="H26" s="240"/>
      <c r="I26" s="240"/>
      <c r="J26" s="756"/>
      <c r="K26" s="380"/>
      <c r="L26" s="380"/>
      <c r="M26" s="380"/>
      <c r="N26" s="757"/>
      <c r="O26" s="756"/>
      <c r="P26" s="380"/>
      <c r="Q26" s="757"/>
      <c r="R26" s="756"/>
      <c r="S26" s="380"/>
      <c r="T26" s="380"/>
      <c r="U26" s="380"/>
      <c r="V26" s="318"/>
      <c r="W26" s="75"/>
      <c r="X26" s="36"/>
      <c r="Y26" s="36"/>
      <c r="Z26" s="14"/>
      <c r="AA26" s="386"/>
    </row>
    <row r="27" spans="1:29" ht="10.199999999999999" customHeight="1">
      <c r="A27" s="35"/>
      <c r="B27" s="475"/>
      <c r="C27" s="770"/>
      <c r="D27" s="398"/>
      <c r="E27" s="398"/>
      <c r="F27" s="398"/>
      <c r="G27" s="398"/>
      <c r="H27" s="398"/>
      <c r="I27" s="398"/>
      <c r="J27" s="377"/>
      <c r="K27" s="378"/>
      <c r="L27" s="378"/>
      <c r="M27" s="378"/>
      <c r="N27" s="379"/>
      <c r="O27" s="377"/>
      <c r="P27" s="378"/>
      <c r="Q27" s="379"/>
      <c r="R27" s="367"/>
      <c r="S27" s="365"/>
      <c r="T27" s="365"/>
      <c r="U27" s="365"/>
      <c r="V27" s="365"/>
      <c r="W27" s="75"/>
      <c r="X27" s="36"/>
      <c r="Y27" s="36"/>
      <c r="Z27" s="14"/>
      <c r="AA27" s="386"/>
    </row>
    <row r="28" spans="1:29" ht="10.199999999999999" customHeight="1">
      <c r="A28" s="35"/>
      <c r="B28" s="474">
        <v>3</v>
      </c>
      <c r="C28" s="758"/>
      <c r="D28" s="293"/>
      <c r="E28" s="293"/>
      <c r="F28" s="293"/>
      <c r="G28" s="293"/>
      <c r="H28" s="293"/>
      <c r="I28" s="293"/>
      <c r="J28" s="758"/>
      <c r="K28" s="754"/>
      <c r="L28" s="754"/>
      <c r="M28" s="754"/>
      <c r="N28" s="755"/>
      <c r="O28" s="753"/>
      <c r="P28" s="754"/>
      <c r="Q28" s="755"/>
      <c r="R28" s="758"/>
      <c r="S28" s="754"/>
      <c r="T28" s="754"/>
      <c r="U28" s="754"/>
      <c r="V28" s="363"/>
      <c r="W28" s="75"/>
      <c r="X28" s="36"/>
      <c r="Y28" s="36"/>
      <c r="Z28" s="14"/>
      <c r="AA28" s="386"/>
      <c r="AB28" s="17"/>
      <c r="AC28" s="17"/>
    </row>
    <row r="29" spans="1:29" ht="10.199999999999999" customHeight="1">
      <c r="A29" s="35"/>
      <c r="B29" s="771"/>
      <c r="C29" s="769"/>
      <c r="D29" s="240"/>
      <c r="E29" s="240"/>
      <c r="F29" s="240"/>
      <c r="G29" s="240"/>
      <c r="H29" s="240"/>
      <c r="I29" s="240"/>
      <c r="J29" s="756"/>
      <c r="K29" s="380"/>
      <c r="L29" s="380"/>
      <c r="M29" s="380"/>
      <c r="N29" s="757"/>
      <c r="O29" s="756"/>
      <c r="P29" s="380"/>
      <c r="Q29" s="757"/>
      <c r="R29" s="756"/>
      <c r="S29" s="380"/>
      <c r="T29" s="380"/>
      <c r="U29" s="380"/>
      <c r="V29" s="318"/>
      <c r="W29" s="75"/>
      <c r="X29" s="36"/>
      <c r="Y29" s="36"/>
      <c r="Z29" s="14"/>
      <c r="AA29" s="386"/>
    </row>
    <row r="30" spans="1:29" ht="10.199999999999999" customHeight="1">
      <c r="A30" s="35"/>
      <c r="B30" s="475"/>
      <c r="C30" s="770"/>
      <c r="D30" s="398"/>
      <c r="E30" s="398"/>
      <c r="F30" s="398"/>
      <c r="G30" s="398"/>
      <c r="H30" s="398"/>
      <c r="I30" s="398"/>
      <c r="J30" s="377"/>
      <c r="K30" s="378"/>
      <c r="L30" s="378"/>
      <c r="M30" s="378"/>
      <c r="N30" s="379"/>
      <c r="O30" s="377"/>
      <c r="P30" s="378"/>
      <c r="Q30" s="379"/>
      <c r="R30" s="367"/>
      <c r="S30" s="365"/>
      <c r="T30" s="365"/>
      <c r="U30" s="365"/>
      <c r="V30" s="365"/>
      <c r="W30" s="75"/>
      <c r="X30" s="36"/>
      <c r="Y30" s="36"/>
      <c r="Z30" s="14"/>
      <c r="AA30" s="386"/>
    </row>
    <row r="31" spans="1:29" ht="10.199999999999999" customHeight="1">
      <c r="A31" s="35"/>
      <c r="B31" s="474">
        <v>4</v>
      </c>
      <c r="C31" s="758"/>
      <c r="D31" s="293"/>
      <c r="E31" s="293"/>
      <c r="F31" s="293"/>
      <c r="G31" s="293"/>
      <c r="H31" s="293"/>
      <c r="I31" s="293"/>
      <c r="J31" s="758"/>
      <c r="K31" s="754"/>
      <c r="L31" s="754"/>
      <c r="M31" s="754"/>
      <c r="N31" s="755"/>
      <c r="O31" s="753"/>
      <c r="P31" s="754"/>
      <c r="Q31" s="755"/>
      <c r="R31" s="758"/>
      <c r="S31" s="754"/>
      <c r="T31" s="754"/>
      <c r="U31" s="754"/>
      <c r="V31" s="363"/>
      <c r="W31" s="75"/>
      <c r="X31" s="36"/>
      <c r="Y31" s="36"/>
      <c r="Z31" s="14"/>
      <c r="AA31" s="386"/>
    </row>
    <row r="32" spans="1:29" ht="10.199999999999999" customHeight="1">
      <c r="A32" s="35"/>
      <c r="B32" s="771"/>
      <c r="C32" s="769"/>
      <c r="D32" s="240"/>
      <c r="E32" s="240"/>
      <c r="F32" s="240"/>
      <c r="G32" s="240"/>
      <c r="H32" s="240"/>
      <c r="I32" s="240"/>
      <c r="J32" s="756"/>
      <c r="K32" s="380"/>
      <c r="L32" s="380"/>
      <c r="M32" s="380"/>
      <c r="N32" s="757"/>
      <c r="O32" s="756"/>
      <c r="P32" s="380"/>
      <c r="Q32" s="757"/>
      <c r="R32" s="756"/>
      <c r="S32" s="380"/>
      <c r="T32" s="380"/>
      <c r="U32" s="380"/>
      <c r="V32" s="318"/>
      <c r="W32" s="75"/>
      <c r="X32" s="36"/>
      <c r="Y32" s="36"/>
      <c r="Z32" s="14"/>
      <c r="AA32" s="386"/>
    </row>
    <row r="33" spans="1:27" ht="10.199999999999999" customHeight="1">
      <c r="A33" s="35"/>
      <c r="B33" s="475"/>
      <c r="C33" s="770"/>
      <c r="D33" s="398"/>
      <c r="E33" s="398"/>
      <c r="F33" s="398"/>
      <c r="G33" s="398"/>
      <c r="H33" s="398"/>
      <c r="I33" s="398"/>
      <c r="J33" s="377"/>
      <c r="K33" s="378"/>
      <c r="L33" s="378"/>
      <c r="M33" s="378"/>
      <c r="N33" s="379"/>
      <c r="O33" s="377"/>
      <c r="P33" s="378"/>
      <c r="Q33" s="379"/>
      <c r="R33" s="367"/>
      <c r="S33" s="365"/>
      <c r="T33" s="365"/>
      <c r="U33" s="365"/>
      <c r="V33" s="365"/>
      <c r="W33" s="75"/>
      <c r="X33" s="36"/>
      <c r="Y33" s="36"/>
      <c r="Z33" s="14"/>
      <c r="AA33" s="386"/>
    </row>
    <row r="34" spans="1:27" ht="10.199999999999999" customHeight="1">
      <c r="A34" s="35"/>
      <c r="B34" s="474">
        <v>5</v>
      </c>
      <c r="C34" s="758"/>
      <c r="D34" s="293"/>
      <c r="E34" s="293"/>
      <c r="F34" s="293"/>
      <c r="G34" s="293"/>
      <c r="H34" s="293"/>
      <c r="I34" s="293"/>
      <c r="J34" s="758"/>
      <c r="K34" s="754"/>
      <c r="L34" s="754"/>
      <c r="M34" s="754"/>
      <c r="N34" s="755"/>
      <c r="O34" s="753"/>
      <c r="P34" s="754"/>
      <c r="Q34" s="755"/>
      <c r="R34" s="758"/>
      <c r="S34" s="754"/>
      <c r="T34" s="754"/>
      <c r="U34" s="754"/>
      <c r="V34" s="363"/>
      <c r="W34" s="75"/>
      <c r="X34" s="36"/>
      <c r="Y34" s="36"/>
      <c r="Z34" s="14"/>
      <c r="AA34" s="386"/>
    </row>
    <row r="35" spans="1:27" ht="10.199999999999999" customHeight="1">
      <c r="A35" s="35"/>
      <c r="B35" s="771"/>
      <c r="C35" s="769"/>
      <c r="D35" s="240"/>
      <c r="E35" s="240"/>
      <c r="F35" s="240"/>
      <c r="G35" s="240"/>
      <c r="H35" s="240"/>
      <c r="I35" s="240"/>
      <c r="J35" s="756"/>
      <c r="K35" s="380"/>
      <c r="L35" s="380"/>
      <c r="M35" s="380"/>
      <c r="N35" s="757"/>
      <c r="O35" s="756"/>
      <c r="P35" s="380"/>
      <c r="Q35" s="757"/>
      <c r="R35" s="756"/>
      <c r="S35" s="380"/>
      <c r="T35" s="380"/>
      <c r="U35" s="380"/>
      <c r="V35" s="318"/>
      <c r="W35" s="75"/>
      <c r="X35" s="36"/>
      <c r="Y35" s="36"/>
      <c r="Z35" s="14"/>
      <c r="AA35" s="386"/>
    </row>
    <row r="36" spans="1:27" ht="10.199999999999999" customHeight="1">
      <c r="A36" s="35"/>
      <c r="B36" s="475"/>
      <c r="C36" s="770"/>
      <c r="D36" s="398"/>
      <c r="E36" s="398"/>
      <c r="F36" s="398"/>
      <c r="G36" s="398"/>
      <c r="H36" s="398"/>
      <c r="I36" s="398"/>
      <c r="J36" s="377"/>
      <c r="K36" s="378"/>
      <c r="L36" s="378"/>
      <c r="M36" s="378"/>
      <c r="N36" s="379"/>
      <c r="O36" s="377"/>
      <c r="P36" s="378"/>
      <c r="Q36" s="379"/>
      <c r="R36" s="367"/>
      <c r="S36" s="365"/>
      <c r="T36" s="365"/>
      <c r="U36" s="365"/>
      <c r="V36" s="365"/>
      <c r="W36" s="75"/>
      <c r="X36" s="36"/>
      <c r="Y36" s="36"/>
      <c r="Z36" s="14"/>
      <c r="AA36" s="386"/>
    </row>
    <row r="37" spans="1:27" ht="10.199999999999999" customHeight="1">
      <c r="A37" s="35"/>
      <c r="B37" s="474">
        <v>6</v>
      </c>
      <c r="C37" s="758"/>
      <c r="D37" s="293"/>
      <c r="E37" s="293"/>
      <c r="F37" s="293"/>
      <c r="G37" s="293"/>
      <c r="H37" s="293"/>
      <c r="I37" s="293"/>
      <c r="J37" s="758"/>
      <c r="K37" s="754"/>
      <c r="L37" s="754"/>
      <c r="M37" s="754"/>
      <c r="N37" s="755"/>
      <c r="O37" s="753"/>
      <c r="P37" s="754"/>
      <c r="Q37" s="755"/>
      <c r="R37" s="758"/>
      <c r="S37" s="754"/>
      <c r="T37" s="754"/>
      <c r="U37" s="754"/>
      <c r="V37" s="363"/>
      <c r="W37" s="75"/>
      <c r="X37" s="36"/>
      <c r="Y37" s="36"/>
      <c r="Z37" s="14"/>
      <c r="AA37" s="386"/>
    </row>
    <row r="38" spans="1:27" ht="10.199999999999999" customHeight="1">
      <c r="A38" s="35"/>
      <c r="B38" s="771"/>
      <c r="C38" s="769"/>
      <c r="D38" s="240"/>
      <c r="E38" s="240"/>
      <c r="F38" s="240"/>
      <c r="G38" s="240"/>
      <c r="H38" s="240"/>
      <c r="I38" s="240"/>
      <c r="J38" s="756"/>
      <c r="K38" s="380"/>
      <c r="L38" s="380"/>
      <c r="M38" s="380"/>
      <c r="N38" s="757"/>
      <c r="O38" s="756"/>
      <c r="P38" s="380"/>
      <c r="Q38" s="757"/>
      <c r="R38" s="756"/>
      <c r="S38" s="380"/>
      <c r="T38" s="380"/>
      <c r="U38" s="380"/>
      <c r="V38" s="318"/>
      <c r="W38" s="75"/>
      <c r="X38" s="36"/>
      <c r="Y38" s="36"/>
      <c r="Z38" s="14"/>
      <c r="AA38" s="386"/>
    </row>
    <row r="39" spans="1:27" ht="10.199999999999999" customHeight="1">
      <c r="A39" s="35"/>
      <c r="B39" s="475"/>
      <c r="C39" s="770"/>
      <c r="D39" s="398"/>
      <c r="E39" s="398"/>
      <c r="F39" s="398"/>
      <c r="G39" s="398"/>
      <c r="H39" s="398"/>
      <c r="I39" s="398"/>
      <c r="J39" s="377"/>
      <c r="K39" s="378"/>
      <c r="L39" s="378"/>
      <c r="M39" s="378"/>
      <c r="N39" s="379"/>
      <c r="O39" s="377"/>
      <c r="P39" s="378"/>
      <c r="Q39" s="379"/>
      <c r="R39" s="367"/>
      <c r="S39" s="365"/>
      <c r="T39" s="365"/>
      <c r="U39" s="365"/>
      <c r="V39" s="365"/>
      <c r="W39" s="75"/>
      <c r="X39" s="36"/>
      <c r="Y39" s="36"/>
      <c r="Z39" s="14"/>
      <c r="AA39" s="386"/>
    </row>
    <row r="40" spans="1:27" ht="10.199999999999999" customHeight="1">
      <c r="A40" s="35"/>
      <c r="B40" s="474">
        <v>7</v>
      </c>
      <c r="C40" s="758"/>
      <c r="D40" s="293"/>
      <c r="E40" s="293"/>
      <c r="F40" s="293"/>
      <c r="G40" s="293"/>
      <c r="H40" s="293"/>
      <c r="I40" s="293"/>
      <c r="J40" s="758"/>
      <c r="K40" s="754"/>
      <c r="L40" s="754"/>
      <c r="M40" s="754"/>
      <c r="N40" s="755"/>
      <c r="O40" s="753"/>
      <c r="P40" s="754"/>
      <c r="Q40" s="755"/>
      <c r="R40" s="758"/>
      <c r="S40" s="754"/>
      <c r="T40" s="754"/>
      <c r="U40" s="754"/>
      <c r="V40" s="363"/>
      <c r="W40" s="75"/>
      <c r="X40" s="36"/>
      <c r="Y40" s="36"/>
      <c r="Z40" s="14"/>
      <c r="AA40" s="386"/>
    </row>
    <row r="41" spans="1:27" ht="10.199999999999999" customHeight="1">
      <c r="A41" s="35"/>
      <c r="B41" s="771"/>
      <c r="C41" s="769"/>
      <c r="D41" s="240"/>
      <c r="E41" s="240"/>
      <c r="F41" s="240"/>
      <c r="G41" s="240"/>
      <c r="H41" s="240"/>
      <c r="I41" s="240"/>
      <c r="J41" s="756"/>
      <c r="K41" s="380"/>
      <c r="L41" s="380"/>
      <c r="M41" s="380"/>
      <c r="N41" s="757"/>
      <c r="O41" s="756"/>
      <c r="P41" s="380"/>
      <c r="Q41" s="757"/>
      <c r="R41" s="756"/>
      <c r="S41" s="380"/>
      <c r="T41" s="380"/>
      <c r="U41" s="380"/>
      <c r="V41" s="318"/>
      <c r="W41" s="75"/>
      <c r="X41" s="36"/>
      <c r="Y41" s="36"/>
      <c r="Z41" s="14"/>
      <c r="AA41" s="386"/>
    </row>
    <row r="42" spans="1:27" ht="10.199999999999999" customHeight="1">
      <c r="A42" s="35"/>
      <c r="B42" s="475"/>
      <c r="C42" s="770"/>
      <c r="D42" s="398"/>
      <c r="E42" s="398"/>
      <c r="F42" s="398"/>
      <c r="G42" s="398"/>
      <c r="H42" s="398"/>
      <c r="I42" s="398"/>
      <c r="J42" s="377"/>
      <c r="K42" s="378"/>
      <c r="L42" s="378"/>
      <c r="M42" s="378"/>
      <c r="N42" s="379"/>
      <c r="O42" s="377"/>
      <c r="P42" s="378"/>
      <c r="Q42" s="379"/>
      <c r="R42" s="367"/>
      <c r="S42" s="365"/>
      <c r="T42" s="365"/>
      <c r="U42" s="365"/>
      <c r="V42" s="365"/>
      <c r="W42" s="75"/>
      <c r="X42" s="36"/>
      <c r="Y42" s="36"/>
      <c r="Z42" s="14"/>
      <c r="AA42" s="386"/>
    </row>
    <row r="43" spans="1:27" ht="10.199999999999999" customHeight="1">
      <c r="A43" s="35"/>
      <c r="B43" s="474">
        <v>8</v>
      </c>
      <c r="C43" s="758"/>
      <c r="D43" s="293"/>
      <c r="E43" s="293"/>
      <c r="F43" s="293"/>
      <c r="G43" s="293"/>
      <c r="H43" s="293"/>
      <c r="I43" s="293"/>
      <c r="J43" s="758"/>
      <c r="K43" s="754"/>
      <c r="L43" s="754"/>
      <c r="M43" s="754"/>
      <c r="N43" s="755"/>
      <c r="O43" s="753"/>
      <c r="P43" s="754"/>
      <c r="Q43" s="755"/>
      <c r="R43" s="758"/>
      <c r="S43" s="754"/>
      <c r="T43" s="754"/>
      <c r="U43" s="754"/>
      <c r="V43" s="363"/>
      <c r="W43" s="75"/>
      <c r="X43" s="36"/>
      <c r="Y43" s="36"/>
      <c r="Z43" s="14"/>
      <c r="AA43" s="386"/>
    </row>
    <row r="44" spans="1:27" ht="10.199999999999999" customHeight="1">
      <c r="A44" s="35"/>
      <c r="B44" s="771"/>
      <c r="C44" s="769"/>
      <c r="D44" s="240"/>
      <c r="E44" s="240"/>
      <c r="F44" s="240"/>
      <c r="G44" s="240"/>
      <c r="H44" s="240"/>
      <c r="I44" s="240"/>
      <c r="J44" s="756"/>
      <c r="K44" s="380"/>
      <c r="L44" s="380"/>
      <c r="M44" s="380"/>
      <c r="N44" s="757"/>
      <c r="O44" s="756"/>
      <c r="P44" s="380"/>
      <c r="Q44" s="757"/>
      <c r="R44" s="756"/>
      <c r="S44" s="380"/>
      <c r="T44" s="380"/>
      <c r="U44" s="380"/>
      <c r="V44" s="318"/>
      <c r="W44" s="75"/>
      <c r="X44" s="36"/>
      <c r="Y44" s="36"/>
      <c r="Z44" s="14"/>
      <c r="AA44" s="386"/>
    </row>
    <row r="45" spans="1:27" ht="10.199999999999999" customHeight="1">
      <c r="A45" s="35"/>
      <c r="B45" s="475"/>
      <c r="C45" s="770"/>
      <c r="D45" s="398"/>
      <c r="E45" s="398"/>
      <c r="F45" s="398"/>
      <c r="G45" s="398"/>
      <c r="H45" s="398"/>
      <c r="I45" s="398"/>
      <c r="J45" s="377"/>
      <c r="K45" s="378"/>
      <c r="L45" s="378"/>
      <c r="M45" s="378"/>
      <c r="N45" s="379"/>
      <c r="O45" s="377"/>
      <c r="P45" s="378"/>
      <c r="Q45" s="379"/>
      <c r="R45" s="367"/>
      <c r="S45" s="365"/>
      <c r="T45" s="365"/>
      <c r="U45" s="365"/>
      <c r="V45" s="365"/>
      <c r="W45" s="75"/>
      <c r="X45" s="36"/>
      <c r="Y45" s="36"/>
      <c r="Z45" s="14"/>
      <c r="AA45" s="386"/>
    </row>
    <row r="46" spans="1:27" ht="10.199999999999999" customHeight="1">
      <c r="A46" s="35"/>
      <c r="B46" s="474">
        <v>9</v>
      </c>
      <c r="C46" s="758"/>
      <c r="D46" s="293"/>
      <c r="E46" s="293"/>
      <c r="F46" s="293"/>
      <c r="G46" s="293"/>
      <c r="H46" s="293"/>
      <c r="I46" s="293"/>
      <c r="J46" s="758"/>
      <c r="K46" s="754"/>
      <c r="L46" s="754"/>
      <c r="M46" s="754"/>
      <c r="N46" s="755"/>
      <c r="O46" s="753"/>
      <c r="P46" s="754"/>
      <c r="Q46" s="755"/>
      <c r="R46" s="758"/>
      <c r="S46" s="754"/>
      <c r="T46" s="754"/>
      <c r="U46" s="754"/>
      <c r="V46" s="363"/>
      <c r="W46" s="75"/>
      <c r="X46" s="36"/>
      <c r="Y46" s="36"/>
      <c r="Z46" s="14"/>
      <c r="AA46" s="386"/>
    </row>
    <row r="47" spans="1:27" ht="10.199999999999999" customHeight="1">
      <c r="A47" s="35"/>
      <c r="B47" s="771"/>
      <c r="C47" s="769"/>
      <c r="D47" s="240"/>
      <c r="E47" s="240"/>
      <c r="F47" s="240"/>
      <c r="G47" s="240"/>
      <c r="H47" s="240"/>
      <c r="I47" s="240"/>
      <c r="J47" s="756"/>
      <c r="K47" s="380"/>
      <c r="L47" s="380"/>
      <c r="M47" s="380"/>
      <c r="N47" s="757"/>
      <c r="O47" s="756"/>
      <c r="P47" s="380"/>
      <c r="Q47" s="757"/>
      <c r="R47" s="756"/>
      <c r="S47" s="380"/>
      <c r="T47" s="380"/>
      <c r="U47" s="380"/>
      <c r="V47" s="318"/>
      <c r="W47" s="75"/>
      <c r="X47" s="36"/>
      <c r="Y47" s="36"/>
      <c r="Z47" s="14"/>
      <c r="AA47" s="386"/>
    </row>
    <row r="48" spans="1:27" ht="10.199999999999999" customHeight="1">
      <c r="A48" s="35"/>
      <c r="B48" s="475"/>
      <c r="C48" s="770"/>
      <c r="D48" s="398"/>
      <c r="E48" s="398"/>
      <c r="F48" s="398"/>
      <c r="G48" s="398"/>
      <c r="H48" s="398"/>
      <c r="I48" s="398"/>
      <c r="J48" s="377"/>
      <c r="K48" s="378"/>
      <c r="L48" s="378"/>
      <c r="M48" s="378"/>
      <c r="N48" s="379"/>
      <c r="O48" s="377"/>
      <c r="P48" s="378"/>
      <c r="Q48" s="379"/>
      <c r="R48" s="367"/>
      <c r="S48" s="365"/>
      <c r="T48" s="365"/>
      <c r="U48" s="365"/>
      <c r="V48" s="365"/>
      <c r="W48" s="75"/>
      <c r="X48" s="36"/>
      <c r="Y48" s="36"/>
      <c r="Z48" s="14"/>
      <c r="AA48" s="386"/>
    </row>
    <row r="49" spans="1:27" ht="10.199999999999999" customHeight="1">
      <c r="A49" s="35"/>
      <c r="B49" s="474">
        <v>10</v>
      </c>
      <c r="C49" s="758"/>
      <c r="D49" s="293"/>
      <c r="E49" s="293"/>
      <c r="F49" s="293"/>
      <c r="G49" s="293"/>
      <c r="H49" s="293"/>
      <c r="I49" s="293"/>
      <c r="J49" s="758"/>
      <c r="K49" s="754"/>
      <c r="L49" s="754"/>
      <c r="M49" s="754"/>
      <c r="N49" s="755"/>
      <c r="O49" s="753"/>
      <c r="P49" s="754"/>
      <c r="Q49" s="755"/>
      <c r="R49" s="758"/>
      <c r="S49" s="754"/>
      <c r="T49" s="754"/>
      <c r="U49" s="754"/>
      <c r="V49" s="364"/>
      <c r="W49" s="14"/>
      <c r="X49" s="36"/>
      <c r="Y49" s="36"/>
      <c r="Z49" s="14"/>
      <c r="AA49" s="386"/>
    </row>
    <row r="50" spans="1:27" ht="10.199999999999999" customHeight="1">
      <c r="A50" s="35"/>
      <c r="B50" s="771"/>
      <c r="C50" s="769"/>
      <c r="D50" s="240"/>
      <c r="E50" s="240"/>
      <c r="F50" s="240"/>
      <c r="G50" s="240"/>
      <c r="H50" s="240"/>
      <c r="I50" s="240"/>
      <c r="J50" s="756"/>
      <c r="K50" s="380"/>
      <c r="L50" s="380"/>
      <c r="M50" s="380"/>
      <c r="N50" s="757"/>
      <c r="O50" s="756"/>
      <c r="P50" s="380"/>
      <c r="Q50" s="757"/>
      <c r="R50" s="756"/>
      <c r="S50" s="380"/>
      <c r="T50" s="380"/>
      <c r="U50" s="380"/>
      <c r="V50" s="759"/>
      <c r="W50" s="36"/>
      <c r="X50" s="36"/>
      <c r="Y50" s="36"/>
      <c r="Z50" s="14"/>
      <c r="AA50" s="386"/>
    </row>
    <row r="51" spans="1:27" ht="10.199999999999999" customHeight="1">
      <c r="A51" s="35"/>
      <c r="B51" s="475"/>
      <c r="C51" s="770"/>
      <c r="D51" s="398"/>
      <c r="E51" s="398"/>
      <c r="F51" s="398"/>
      <c r="G51" s="398"/>
      <c r="H51" s="398"/>
      <c r="I51" s="398"/>
      <c r="J51" s="377"/>
      <c r="K51" s="378"/>
      <c r="L51" s="378"/>
      <c r="M51" s="378"/>
      <c r="N51" s="379"/>
      <c r="O51" s="377"/>
      <c r="P51" s="378"/>
      <c r="Q51" s="379"/>
      <c r="R51" s="367"/>
      <c r="S51" s="365"/>
      <c r="T51" s="365"/>
      <c r="U51" s="365"/>
      <c r="V51" s="366"/>
      <c r="W51" s="36"/>
      <c r="X51" s="36"/>
      <c r="Y51" s="36"/>
      <c r="Z51" s="14"/>
      <c r="AA51" s="386"/>
    </row>
    <row r="52" spans="1:27" ht="10.199999999999999" customHeight="1">
      <c r="A52" s="35"/>
      <c r="B52" s="474">
        <v>11</v>
      </c>
      <c r="C52" s="758"/>
      <c r="D52" s="293"/>
      <c r="E52" s="293"/>
      <c r="F52" s="293"/>
      <c r="G52" s="293"/>
      <c r="H52" s="293"/>
      <c r="I52" s="293"/>
      <c r="J52" s="758"/>
      <c r="K52" s="754"/>
      <c r="L52" s="754"/>
      <c r="M52" s="754"/>
      <c r="N52" s="755"/>
      <c r="O52" s="753"/>
      <c r="P52" s="754"/>
      <c r="Q52" s="755"/>
      <c r="R52" s="758"/>
      <c r="S52" s="754"/>
      <c r="T52" s="754"/>
      <c r="U52" s="754"/>
      <c r="V52" s="364"/>
      <c r="W52" s="36"/>
      <c r="X52" s="36"/>
      <c r="Y52" s="36"/>
      <c r="Z52" s="14"/>
      <c r="AA52" s="386"/>
    </row>
    <row r="53" spans="1:27" ht="10.199999999999999" customHeight="1">
      <c r="A53" s="35"/>
      <c r="B53" s="771"/>
      <c r="C53" s="769"/>
      <c r="D53" s="240"/>
      <c r="E53" s="240"/>
      <c r="F53" s="240"/>
      <c r="G53" s="240"/>
      <c r="H53" s="240"/>
      <c r="I53" s="240"/>
      <c r="J53" s="756"/>
      <c r="K53" s="380"/>
      <c r="L53" s="380"/>
      <c r="M53" s="380"/>
      <c r="N53" s="757"/>
      <c r="O53" s="756"/>
      <c r="P53" s="380"/>
      <c r="Q53" s="757"/>
      <c r="R53" s="756"/>
      <c r="S53" s="380"/>
      <c r="T53" s="380"/>
      <c r="U53" s="380"/>
      <c r="V53" s="759"/>
      <c r="W53" s="36"/>
      <c r="X53" s="36"/>
      <c r="Y53" s="36"/>
      <c r="Z53" s="14"/>
      <c r="AA53" s="386"/>
    </row>
    <row r="54" spans="1:27" ht="10.199999999999999" customHeight="1">
      <c r="A54" s="35"/>
      <c r="B54" s="475"/>
      <c r="C54" s="770"/>
      <c r="D54" s="398"/>
      <c r="E54" s="398"/>
      <c r="F54" s="398"/>
      <c r="G54" s="398"/>
      <c r="H54" s="398"/>
      <c r="I54" s="398"/>
      <c r="J54" s="377"/>
      <c r="K54" s="378"/>
      <c r="L54" s="378"/>
      <c r="M54" s="378"/>
      <c r="N54" s="379"/>
      <c r="O54" s="377"/>
      <c r="P54" s="378"/>
      <c r="Q54" s="379"/>
      <c r="R54" s="367"/>
      <c r="S54" s="365"/>
      <c r="T54" s="365"/>
      <c r="U54" s="365"/>
      <c r="V54" s="366"/>
      <c r="W54" s="36"/>
      <c r="X54" s="36"/>
      <c r="Y54" s="36"/>
      <c r="Z54" s="14"/>
      <c r="AA54" s="386"/>
    </row>
    <row r="55" spans="1:27" ht="10.199999999999999" customHeight="1">
      <c r="A55" s="35"/>
      <c r="B55" s="474">
        <v>12</v>
      </c>
      <c r="C55" s="758"/>
      <c r="D55" s="293"/>
      <c r="E55" s="293"/>
      <c r="F55" s="293"/>
      <c r="G55" s="293"/>
      <c r="H55" s="293"/>
      <c r="I55" s="293"/>
      <c r="J55" s="758"/>
      <c r="K55" s="754"/>
      <c r="L55" s="754"/>
      <c r="M55" s="754"/>
      <c r="N55" s="755"/>
      <c r="O55" s="753"/>
      <c r="P55" s="754"/>
      <c r="Q55" s="755"/>
      <c r="R55" s="758"/>
      <c r="S55" s="754"/>
      <c r="T55" s="754"/>
      <c r="U55" s="754"/>
      <c r="V55" s="364"/>
      <c r="W55" s="36"/>
      <c r="X55" s="36"/>
      <c r="Y55" s="36"/>
      <c r="Z55" s="14"/>
      <c r="AA55" s="386"/>
    </row>
    <row r="56" spans="1:27" ht="10.199999999999999" customHeight="1">
      <c r="A56" s="35"/>
      <c r="B56" s="771"/>
      <c r="C56" s="769"/>
      <c r="D56" s="240"/>
      <c r="E56" s="240"/>
      <c r="F56" s="240"/>
      <c r="G56" s="240"/>
      <c r="H56" s="240"/>
      <c r="I56" s="240"/>
      <c r="J56" s="756"/>
      <c r="K56" s="380"/>
      <c r="L56" s="380"/>
      <c r="M56" s="380"/>
      <c r="N56" s="757"/>
      <c r="O56" s="756"/>
      <c r="P56" s="380"/>
      <c r="Q56" s="757"/>
      <c r="R56" s="756"/>
      <c r="S56" s="380"/>
      <c r="T56" s="380"/>
      <c r="U56" s="380"/>
      <c r="V56" s="759"/>
      <c r="W56" s="36"/>
      <c r="X56" s="36"/>
      <c r="Y56" s="36"/>
      <c r="Z56" s="14"/>
      <c r="AA56" s="386"/>
    </row>
    <row r="57" spans="1:27" ht="10.199999999999999" customHeight="1">
      <c r="A57" s="35"/>
      <c r="B57" s="475"/>
      <c r="C57" s="770"/>
      <c r="D57" s="398"/>
      <c r="E57" s="398"/>
      <c r="F57" s="398"/>
      <c r="G57" s="398"/>
      <c r="H57" s="398"/>
      <c r="I57" s="398"/>
      <c r="J57" s="377"/>
      <c r="K57" s="378"/>
      <c r="L57" s="378"/>
      <c r="M57" s="378"/>
      <c r="N57" s="379"/>
      <c r="O57" s="377"/>
      <c r="P57" s="378"/>
      <c r="Q57" s="379"/>
      <c r="R57" s="367"/>
      <c r="S57" s="365"/>
      <c r="T57" s="365"/>
      <c r="U57" s="365"/>
      <c r="V57" s="366"/>
      <c r="W57" s="36"/>
      <c r="X57" s="36"/>
      <c r="Y57" s="36"/>
      <c r="Z57" s="14"/>
      <c r="AA57" s="386"/>
    </row>
    <row r="58" spans="1:27" ht="10.199999999999999" customHeight="1">
      <c r="A58" s="35"/>
      <c r="B58" s="474">
        <v>13</v>
      </c>
      <c r="C58" s="758"/>
      <c r="D58" s="293"/>
      <c r="E58" s="293"/>
      <c r="F58" s="293"/>
      <c r="G58" s="293"/>
      <c r="H58" s="293"/>
      <c r="I58" s="293"/>
      <c r="J58" s="758"/>
      <c r="K58" s="754"/>
      <c r="L58" s="754"/>
      <c r="M58" s="754"/>
      <c r="N58" s="755"/>
      <c r="O58" s="753"/>
      <c r="P58" s="754"/>
      <c r="Q58" s="755"/>
      <c r="R58" s="758"/>
      <c r="S58" s="754"/>
      <c r="T58" s="754"/>
      <c r="U58" s="754"/>
      <c r="V58" s="364"/>
      <c r="W58" s="36"/>
      <c r="X58" s="36"/>
      <c r="Y58" s="36"/>
      <c r="Z58" s="14"/>
      <c r="AA58" s="386"/>
    </row>
    <row r="59" spans="1:27" ht="10.199999999999999" customHeight="1">
      <c r="A59" s="35"/>
      <c r="B59" s="771"/>
      <c r="C59" s="769"/>
      <c r="D59" s="240"/>
      <c r="E59" s="240"/>
      <c r="F59" s="240"/>
      <c r="G59" s="240"/>
      <c r="H59" s="240"/>
      <c r="I59" s="240"/>
      <c r="J59" s="756"/>
      <c r="K59" s="380"/>
      <c r="L59" s="380"/>
      <c r="M59" s="380"/>
      <c r="N59" s="757"/>
      <c r="O59" s="756"/>
      <c r="P59" s="380"/>
      <c r="Q59" s="757"/>
      <c r="R59" s="756"/>
      <c r="S59" s="380"/>
      <c r="T59" s="380"/>
      <c r="U59" s="380"/>
      <c r="V59" s="759"/>
      <c r="W59" s="36"/>
      <c r="X59" s="36"/>
      <c r="Y59" s="36"/>
      <c r="Z59" s="14"/>
      <c r="AA59" s="386"/>
    </row>
    <row r="60" spans="1:27" ht="10.199999999999999" customHeight="1">
      <c r="A60" s="35"/>
      <c r="B60" s="475"/>
      <c r="C60" s="770"/>
      <c r="D60" s="398"/>
      <c r="E60" s="398"/>
      <c r="F60" s="398"/>
      <c r="G60" s="398"/>
      <c r="H60" s="398"/>
      <c r="I60" s="398"/>
      <c r="J60" s="377"/>
      <c r="K60" s="378"/>
      <c r="L60" s="378"/>
      <c r="M60" s="378"/>
      <c r="N60" s="379"/>
      <c r="O60" s="377"/>
      <c r="P60" s="378"/>
      <c r="Q60" s="379"/>
      <c r="R60" s="367"/>
      <c r="S60" s="365"/>
      <c r="T60" s="365"/>
      <c r="U60" s="365"/>
      <c r="V60" s="366"/>
      <c r="W60" s="36"/>
      <c r="X60" s="36"/>
      <c r="Y60" s="36"/>
      <c r="Z60" s="14"/>
      <c r="AA60" s="386"/>
    </row>
    <row r="61" spans="1:27" ht="10.199999999999999" customHeight="1">
      <c r="A61" s="35"/>
      <c r="B61" s="474">
        <v>14</v>
      </c>
      <c r="C61" s="758"/>
      <c r="D61" s="293"/>
      <c r="E61" s="293"/>
      <c r="F61" s="293"/>
      <c r="G61" s="293"/>
      <c r="H61" s="293"/>
      <c r="I61" s="293"/>
      <c r="J61" s="758"/>
      <c r="K61" s="754"/>
      <c r="L61" s="754"/>
      <c r="M61" s="754"/>
      <c r="N61" s="755"/>
      <c r="O61" s="753"/>
      <c r="P61" s="754"/>
      <c r="Q61" s="755"/>
      <c r="R61" s="758"/>
      <c r="S61" s="754"/>
      <c r="T61" s="754"/>
      <c r="U61" s="754"/>
      <c r="V61" s="364"/>
      <c r="W61" s="36"/>
      <c r="X61" s="36"/>
      <c r="Y61" s="36"/>
      <c r="Z61" s="14"/>
      <c r="AA61" s="386"/>
    </row>
    <row r="62" spans="1:27" ht="10.199999999999999" customHeight="1">
      <c r="A62" s="35"/>
      <c r="B62" s="771"/>
      <c r="C62" s="769"/>
      <c r="D62" s="240"/>
      <c r="E62" s="240"/>
      <c r="F62" s="240"/>
      <c r="G62" s="240"/>
      <c r="H62" s="240"/>
      <c r="I62" s="240"/>
      <c r="J62" s="756"/>
      <c r="K62" s="380"/>
      <c r="L62" s="380"/>
      <c r="M62" s="380"/>
      <c r="N62" s="757"/>
      <c r="O62" s="756"/>
      <c r="P62" s="380"/>
      <c r="Q62" s="757"/>
      <c r="R62" s="756"/>
      <c r="S62" s="380"/>
      <c r="T62" s="380"/>
      <c r="U62" s="380"/>
      <c r="V62" s="759"/>
      <c r="W62" s="36"/>
      <c r="X62" s="36"/>
      <c r="Y62" s="36"/>
      <c r="Z62" s="14"/>
      <c r="AA62" s="386"/>
    </row>
    <row r="63" spans="1:27" ht="10.199999999999999" customHeight="1">
      <c r="A63" s="35"/>
      <c r="B63" s="475"/>
      <c r="C63" s="770"/>
      <c r="D63" s="398"/>
      <c r="E63" s="398"/>
      <c r="F63" s="398"/>
      <c r="G63" s="398"/>
      <c r="H63" s="398"/>
      <c r="I63" s="398"/>
      <c r="J63" s="377"/>
      <c r="K63" s="378"/>
      <c r="L63" s="378"/>
      <c r="M63" s="378"/>
      <c r="N63" s="379"/>
      <c r="O63" s="377"/>
      <c r="P63" s="378"/>
      <c r="Q63" s="379"/>
      <c r="R63" s="367"/>
      <c r="S63" s="365"/>
      <c r="T63" s="365"/>
      <c r="U63" s="365"/>
      <c r="V63" s="366"/>
      <c r="W63" s="36"/>
      <c r="X63" s="36"/>
      <c r="Y63" s="36"/>
      <c r="Z63" s="14"/>
      <c r="AA63" s="386"/>
    </row>
    <row r="64" spans="1:27" ht="10.199999999999999" customHeight="1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14"/>
      <c r="AA64" s="386"/>
    </row>
    <row r="65" spans="1:30" ht="10.199999999999999" customHeight="1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14"/>
      <c r="AA65" s="386"/>
    </row>
    <row r="66" spans="1:30" ht="10.199999999999999" customHeight="1">
      <c r="C66" s="436" t="s">
        <v>477</v>
      </c>
      <c r="D66" s="318"/>
      <c r="E66" s="318"/>
      <c r="F66" s="318"/>
      <c r="G66" s="318"/>
      <c r="H66" s="318"/>
      <c r="I66" s="49"/>
      <c r="J66" s="772"/>
      <c r="K66" s="773"/>
      <c r="L66" s="773"/>
      <c r="M66" s="36"/>
      <c r="N66" s="795" t="s">
        <v>148</v>
      </c>
      <c r="O66" s="796"/>
      <c r="P66" s="796"/>
      <c r="AA66" s="386"/>
    </row>
    <row r="67" spans="1:30" ht="10.199999999999999" customHeight="1">
      <c r="C67" s="318"/>
      <c r="D67" s="318"/>
      <c r="E67" s="318"/>
      <c r="F67" s="318"/>
      <c r="G67" s="318"/>
      <c r="H67" s="318"/>
      <c r="I67" s="49"/>
      <c r="J67" s="774"/>
      <c r="K67" s="774"/>
      <c r="L67" s="774"/>
      <c r="M67" s="36"/>
      <c r="N67" s="797"/>
      <c r="O67" s="797"/>
      <c r="P67" s="797"/>
      <c r="AA67" s="386"/>
    </row>
    <row r="68" spans="1:30" ht="10.199999999999999" customHeight="1">
      <c r="B68" s="28"/>
      <c r="C68" s="36"/>
      <c r="D68" s="36"/>
      <c r="E68" s="36"/>
      <c r="F68" s="36"/>
      <c r="G68" s="36"/>
      <c r="H68" s="36"/>
      <c r="I68" s="36"/>
      <c r="J68" s="36"/>
      <c r="K68" s="37"/>
      <c r="L68" s="36"/>
      <c r="M68" s="36"/>
      <c r="N68" s="36"/>
      <c r="O68" s="36"/>
      <c r="P68" s="36"/>
      <c r="AA68" s="386"/>
    </row>
    <row r="69" spans="1:30" ht="10.199999999999999" customHeight="1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AA69" s="386"/>
    </row>
    <row r="70" spans="1:30" ht="10.199999999999999" customHeight="1">
      <c r="C70" s="436" t="s">
        <v>478</v>
      </c>
      <c r="D70" s="318"/>
      <c r="E70" s="318"/>
      <c r="F70" s="318"/>
      <c r="G70" s="318"/>
      <c r="H70" s="318"/>
      <c r="I70" s="49"/>
      <c r="J70" s="772"/>
      <c r="K70" s="773"/>
      <c r="L70" s="773"/>
      <c r="M70" s="36"/>
      <c r="N70" s="795" t="s">
        <v>148</v>
      </c>
      <c r="O70" s="796"/>
      <c r="P70" s="796"/>
      <c r="AA70" s="386"/>
    </row>
    <row r="71" spans="1:30" ht="10.199999999999999" customHeight="1">
      <c r="B71" s="39"/>
      <c r="C71" s="318"/>
      <c r="D71" s="318"/>
      <c r="E71" s="318"/>
      <c r="F71" s="318"/>
      <c r="G71" s="318"/>
      <c r="H71" s="318"/>
      <c r="I71" s="49"/>
      <c r="J71" s="774"/>
      <c r="K71" s="774"/>
      <c r="L71" s="774"/>
      <c r="M71" s="36"/>
      <c r="N71" s="797"/>
      <c r="O71" s="797"/>
      <c r="P71" s="797"/>
      <c r="Q71" s="40"/>
      <c r="R71" s="40"/>
      <c r="AA71" s="386"/>
    </row>
    <row r="72" spans="1:30" ht="10.199999999999999" customHeigh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N72" s="38"/>
      <c r="O72" s="38"/>
      <c r="Q72" s="40"/>
      <c r="R72" s="40"/>
      <c r="AA72" s="386"/>
    </row>
    <row r="73" spans="1:30" ht="10.199999999999999" customHeight="1">
      <c r="AA73" s="386"/>
      <c r="AB73" s="20"/>
    </row>
    <row r="74" spans="1:30" ht="10.199999999999999" customHeight="1">
      <c r="B74" s="611" t="s">
        <v>411</v>
      </c>
      <c r="C74" s="799"/>
      <c r="D74" s="799"/>
      <c r="E74" s="799"/>
      <c r="F74" s="799"/>
      <c r="G74" s="800" t="str">
        <f>IF('Formular 7_1'!U64&lt;1,"",'Formular 7_1'!U64)</f>
        <v>3</v>
      </c>
      <c r="H74" s="39"/>
      <c r="I74" s="39"/>
      <c r="J74" s="39"/>
      <c r="K74" s="39"/>
      <c r="L74" s="39"/>
      <c r="N74" s="38"/>
      <c r="O74" s="38"/>
      <c r="Q74" s="40"/>
      <c r="R74" s="40"/>
      <c r="AA74" s="386"/>
    </row>
    <row r="75" spans="1:30" ht="10.199999999999999" customHeight="1">
      <c r="B75" s="799"/>
      <c r="C75" s="799"/>
      <c r="D75" s="799"/>
      <c r="E75" s="799"/>
      <c r="F75" s="799"/>
      <c r="G75" s="801"/>
      <c r="H75" s="39"/>
      <c r="I75" s="39"/>
      <c r="J75" s="39"/>
      <c r="K75" s="39"/>
      <c r="L75" s="39"/>
      <c r="N75" s="38"/>
      <c r="O75" s="38"/>
      <c r="Q75" s="40"/>
      <c r="R75" s="40"/>
      <c r="AA75" s="386"/>
      <c r="AB75" s="240"/>
      <c r="AC75" s="240"/>
      <c r="AD75" s="19"/>
    </row>
    <row r="76" spans="1:30" ht="10.199999999999999" customHeight="1">
      <c r="AA76" s="386"/>
    </row>
    <row r="77" spans="1:30" ht="10.199999999999999" customHeight="1">
      <c r="B77" s="4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42"/>
      <c r="S77" s="14"/>
      <c r="T77" s="14"/>
      <c r="U77" s="41"/>
      <c r="V77" s="41"/>
      <c r="W77" s="36"/>
      <c r="X77" s="36"/>
      <c r="Y77" s="36"/>
      <c r="Z77" s="36"/>
      <c r="AA77" s="386"/>
    </row>
    <row r="78" spans="1:30" ht="10.199999999999999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14"/>
      <c r="S78" s="14"/>
      <c r="T78" s="14"/>
      <c r="U78" s="41"/>
      <c r="V78" s="36"/>
      <c r="W78" s="36"/>
      <c r="X78" s="36"/>
      <c r="Y78" s="36"/>
      <c r="Z78" s="36"/>
      <c r="AA78" s="386"/>
    </row>
    <row r="79" spans="1:30" ht="10.199999999999999" customHeight="1">
      <c r="B79" s="687"/>
      <c r="C79" s="687"/>
      <c r="D79" s="687"/>
      <c r="E79" s="687"/>
      <c r="F79" s="687"/>
      <c r="G79" s="687"/>
      <c r="H79" s="687"/>
      <c r="K79" s="687"/>
      <c r="L79" s="687"/>
      <c r="M79" s="687"/>
      <c r="N79" s="687"/>
      <c r="O79" s="687"/>
      <c r="P79" s="687"/>
      <c r="Q79" s="687"/>
      <c r="T79" s="687"/>
      <c r="U79" s="687"/>
      <c r="V79" s="687"/>
      <c r="W79" s="687"/>
      <c r="X79" s="687"/>
      <c r="Y79" s="687"/>
      <c r="Z79" s="687"/>
      <c r="AA79" s="386"/>
    </row>
    <row r="80" spans="1:30" ht="10.199999999999999" customHeight="1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AA80" s="386"/>
      <c r="AD80" s="15"/>
    </row>
    <row r="81" spans="2:27" ht="10.199999999999999" customHeight="1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AA81" s="386"/>
    </row>
    <row r="82" spans="2:27" ht="10.199999999999999" customHeight="1">
      <c r="AA82" s="386"/>
    </row>
    <row r="83" spans="2:27" ht="10.199999999999999" customHeight="1">
      <c r="AA83" s="386"/>
    </row>
    <row r="84" spans="2:27" ht="10.199999999999999" customHeight="1">
      <c r="AA84" s="386"/>
    </row>
    <row r="85" spans="2:27" ht="10.199999999999999" customHeight="1">
      <c r="B85" s="687"/>
      <c r="C85" s="687"/>
      <c r="D85" s="687"/>
      <c r="E85" s="687"/>
      <c r="F85" s="687"/>
      <c r="G85" s="687"/>
      <c r="H85" s="687"/>
      <c r="K85" s="687"/>
      <c r="L85" s="687"/>
      <c r="M85" s="687"/>
      <c r="N85" s="687"/>
      <c r="O85" s="687"/>
      <c r="P85" s="687"/>
      <c r="Q85" s="687"/>
      <c r="T85" s="687"/>
      <c r="U85" s="687"/>
      <c r="V85" s="687"/>
      <c r="W85" s="687"/>
      <c r="X85" s="687"/>
      <c r="Y85" s="687"/>
      <c r="Z85" s="687"/>
      <c r="AA85" s="386"/>
    </row>
    <row r="86" spans="2:27" ht="10.199999999999999" customHeight="1">
      <c r="B86" s="30"/>
      <c r="C86" s="30"/>
      <c r="D86" s="30"/>
      <c r="E86" s="30"/>
      <c r="F86" s="30"/>
      <c r="G86" s="30"/>
      <c r="J86" s="30"/>
      <c r="K86" s="30"/>
      <c r="L86" s="30"/>
      <c r="M86" s="30"/>
      <c r="N86" s="30"/>
      <c r="O86" s="30"/>
      <c r="R86" s="30"/>
      <c r="S86" s="30"/>
      <c r="T86" s="30"/>
      <c r="U86" s="30"/>
      <c r="V86" s="30"/>
      <c r="W86" s="30"/>
      <c r="AA86" s="386"/>
    </row>
    <row r="87" spans="2:27" ht="10.199999999999999" customHeight="1">
      <c r="AA87" s="386"/>
    </row>
    <row r="88" spans="2:27" ht="10.199999999999999" customHeight="1" thickBot="1">
      <c r="AA88" s="386"/>
    </row>
    <row r="89" spans="2:27" ht="10.199999999999999" customHeight="1">
      <c r="B89" s="599" t="s">
        <v>1</v>
      </c>
      <c r="C89" s="600"/>
      <c r="D89" s="600"/>
      <c r="E89" s="600"/>
      <c r="F89" s="600"/>
      <c r="G89" s="674"/>
      <c r="H89" s="675" t="s">
        <v>90</v>
      </c>
      <c r="I89" s="749"/>
      <c r="J89" s="749"/>
      <c r="K89" s="749"/>
      <c r="L89" s="749"/>
      <c r="M89" s="749"/>
      <c r="N89" s="749"/>
      <c r="O89" s="749"/>
      <c r="P89" s="749"/>
      <c r="Q89" s="749"/>
      <c r="R89" s="1"/>
      <c r="S89" s="1"/>
      <c r="T89" s="1"/>
      <c r="U89" s="1"/>
      <c r="V89" s="1"/>
      <c r="W89" s="1"/>
      <c r="X89" s="1"/>
      <c r="Y89" s="2"/>
      <c r="Z89" s="3"/>
      <c r="AA89" s="386"/>
    </row>
    <row r="90" spans="2:27" ht="10.199999999999999" customHeight="1">
      <c r="B90" s="581"/>
      <c r="C90" s="318"/>
      <c r="D90" s="318"/>
      <c r="E90" s="318"/>
      <c r="F90" s="318"/>
      <c r="G90" s="240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Y90" s="4"/>
      <c r="Z90" s="3"/>
      <c r="AA90" s="386"/>
    </row>
    <row r="91" spans="2:27" ht="10.199999999999999" customHeight="1">
      <c r="B91" s="3"/>
      <c r="Y91" s="4"/>
      <c r="Z91" s="3"/>
      <c r="AA91" s="386"/>
    </row>
    <row r="92" spans="2:27" ht="10.199999999999999" customHeight="1">
      <c r="B92" s="684" t="s">
        <v>503</v>
      </c>
      <c r="C92" s="240"/>
      <c r="D92" s="240"/>
      <c r="E92" s="240"/>
      <c r="F92" s="240"/>
      <c r="G92" s="240"/>
      <c r="H92" s="465"/>
      <c r="I92" s="465"/>
      <c r="J92" s="708"/>
      <c r="K92" s="36"/>
      <c r="L92" s="802"/>
      <c r="M92" s="465"/>
      <c r="N92" s="708"/>
      <c r="P92" s="401" t="s">
        <v>150</v>
      </c>
      <c r="Q92" s="240"/>
      <c r="R92" s="240"/>
      <c r="S92" s="465"/>
      <c r="T92" s="465"/>
      <c r="U92" s="708"/>
      <c r="V92" s="36"/>
      <c r="Y92" s="4"/>
      <c r="Z92" s="3"/>
      <c r="AA92" s="386"/>
    </row>
    <row r="93" spans="2:27" ht="10.199999999999999" customHeight="1">
      <c r="B93" s="407"/>
      <c r="C93" s="240"/>
      <c r="D93" s="240"/>
      <c r="E93" s="240"/>
      <c r="F93" s="240"/>
      <c r="G93" s="240"/>
      <c r="H93" s="484"/>
      <c r="I93" s="484"/>
      <c r="J93" s="709"/>
      <c r="K93" s="36"/>
      <c r="L93" s="484"/>
      <c r="M93" s="484"/>
      <c r="N93" s="709"/>
      <c r="P93" s="240"/>
      <c r="Q93" s="240"/>
      <c r="R93" s="240"/>
      <c r="S93" s="484"/>
      <c r="T93" s="484"/>
      <c r="U93" s="709"/>
      <c r="V93" s="36"/>
      <c r="Y93" s="4"/>
      <c r="Z93" s="3"/>
      <c r="AA93" s="386"/>
    </row>
    <row r="94" spans="2:27" ht="10.199999999999999" customHeight="1">
      <c r="B94" s="24"/>
      <c r="C94" s="21"/>
      <c r="D94" s="21"/>
      <c r="E94" s="21"/>
      <c r="F94" s="18"/>
      <c r="G94" s="18"/>
      <c r="H94" s="803" t="s">
        <v>98</v>
      </c>
      <c r="I94" s="293"/>
      <c r="J94" s="293"/>
      <c r="L94" s="803" t="s">
        <v>302</v>
      </c>
      <c r="M94" s="293"/>
      <c r="N94" s="293"/>
      <c r="Y94" s="4"/>
      <c r="Z94" s="3"/>
      <c r="AA94" s="386"/>
    </row>
    <row r="95" spans="2:27" ht="9.6" customHeight="1">
      <c r="B95" s="684" t="s">
        <v>151</v>
      </c>
      <c r="C95" s="240"/>
      <c r="D95" s="240"/>
      <c r="E95" s="240"/>
      <c r="F95" s="240"/>
      <c r="G95" s="240"/>
      <c r="H95" s="240"/>
      <c r="I95" s="240"/>
      <c r="J95" s="465"/>
      <c r="K95" s="465"/>
      <c r="L95" s="708"/>
      <c r="M95" s="44"/>
      <c r="N95" s="44"/>
      <c r="O95" s="44"/>
      <c r="P95" s="401" t="s">
        <v>152</v>
      </c>
      <c r="Q95" s="240"/>
      <c r="R95" s="240"/>
      <c r="S95" s="465"/>
      <c r="T95" s="465"/>
      <c r="U95" s="708"/>
      <c r="Y95" s="4"/>
      <c r="Z95" s="3"/>
      <c r="AA95" s="386"/>
    </row>
    <row r="96" spans="2:27" ht="10.199999999999999" customHeight="1">
      <c r="B96" s="407"/>
      <c r="C96" s="240"/>
      <c r="D96" s="240"/>
      <c r="E96" s="240"/>
      <c r="F96" s="240"/>
      <c r="G96" s="240"/>
      <c r="H96" s="240"/>
      <c r="I96" s="240"/>
      <c r="J96" s="484"/>
      <c r="K96" s="484"/>
      <c r="L96" s="709"/>
      <c r="M96" s="44"/>
      <c r="N96" s="44"/>
      <c r="O96" s="44"/>
      <c r="P96" s="240"/>
      <c r="Q96" s="240"/>
      <c r="R96" s="240"/>
      <c r="S96" s="484"/>
      <c r="T96" s="484"/>
      <c r="U96" s="709"/>
      <c r="Y96" s="4"/>
      <c r="Z96" s="3"/>
      <c r="AA96" s="386"/>
    </row>
    <row r="97" spans="2:27" ht="10.199999999999999" customHeight="1">
      <c r="B97" s="24"/>
      <c r="C97" s="21"/>
      <c r="D97" s="21"/>
      <c r="E97" s="21"/>
      <c r="F97" s="18"/>
      <c r="G97" s="18"/>
      <c r="H97" s="18"/>
      <c r="Y97" s="4"/>
      <c r="Z97" s="3"/>
      <c r="AA97" s="386"/>
    </row>
    <row r="98" spans="2:27" ht="10.199999999999999" customHeight="1" thickBot="1">
      <c r="B98" s="25"/>
      <c r="C98" s="26"/>
      <c r="D98" s="26"/>
      <c r="E98" s="26"/>
      <c r="F98" s="27"/>
      <c r="G98" s="27"/>
      <c r="H98" s="2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3"/>
      <c r="AA98" s="386"/>
    </row>
    <row r="99" spans="2:27" ht="10.199999999999999" customHeight="1">
      <c r="N99" s="36"/>
      <c r="O99" s="36"/>
      <c r="R99" s="36"/>
      <c r="S99" s="36"/>
      <c r="T99" s="36"/>
      <c r="U99" s="37"/>
      <c r="V99" s="37"/>
      <c r="AA99" s="386"/>
    </row>
    <row r="100" spans="2:27" ht="10.199999999999999" customHeight="1">
      <c r="AA100" s="386"/>
    </row>
    <row r="101" spans="2:27" ht="10.199999999999999" customHeight="1">
      <c r="B101" s="401" t="s">
        <v>7</v>
      </c>
      <c r="C101" s="318"/>
      <c r="D101" s="318"/>
      <c r="E101" s="318"/>
      <c r="F101" s="318"/>
      <c r="G101" s="318"/>
      <c r="H101" s="318"/>
      <c r="I101" s="318"/>
      <c r="J101" s="318"/>
      <c r="K101" s="44"/>
      <c r="Q101" s="36"/>
      <c r="R101" s="36"/>
      <c r="S101" s="36"/>
      <c r="T101" s="36"/>
      <c r="U101" s="37"/>
      <c r="V101" s="37"/>
      <c r="AA101" s="386"/>
    </row>
    <row r="102" spans="2:27" ht="10.199999999999999" customHeight="1">
      <c r="B102" s="318"/>
      <c r="C102" s="318"/>
      <c r="D102" s="318"/>
      <c r="E102" s="318"/>
      <c r="F102" s="318"/>
      <c r="G102" s="318"/>
      <c r="H102" s="318"/>
      <c r="I102" s="318"/>
      <c r="J102" s="318"/>
      <c r="K102" s="44"/>
      <c r="Q102" s="36"/>
      <c r="R102" s="36"/>
      <c r="S102" s="36"/>
      <c r="T102" s="36"/>
      <c r="U102" s="37"/>
      <c r="V102" s="37"/>
      <c r="AA102" s="386"/>
    </row>
    <row r="103" spans="2:27" ht="10.199999999999999" customHeight="1">
      <c r="B103" s="401" t="s">
        <v>8</v>
      </c>
      <c r="C103" s="401"/>
      <c r="D103" s="401"/>
      <c r="E103" s="401"/>
      <c r="F103" s="401"/>
      <c r="G103" s="401"/>
      <c r="H103" s="401"/>
      <c r="I103" s="401"/>
      <c r="J103" s="401"/>
      <c r="K103" s="401"/>
      <c r="L103" s="318"/>
      <c r="M103" s="318"/>
      <c r="N103" s="240"/>
      <c r="AA103" s="386"/>
    </row>
    <row r="104" spans="2:27" ht="10.199999999999999" customHeight="1"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240"/>
      <c r="AA104" s="386"/>
    </row>
    <row r="105" spans="2:27" ht="10.199999999999999" customHeight="1">
      <c r="B105" s="401" t="s">
        <v>470</v>
      </c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AA105" s="386"/>
    </row>
    <row r="106" spans="2:27" ht="10.199999999999999" customHeight="1">
      <c r="B106" s="401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</sheetData>
  <sheetProtection algorithmName="SHA-512" hashValue="J46iXShoVUUNHBfVhPFam0LQnTYvp2L/Om25v1PD6RUz+4TLoWjfZSrMZJlqoj9d+7c4hbIiKXXWucoFjH+XfA==" saltValue="UnA/n8pKgoV4wpvcpnU1nw==" spinCount="100000" sheet="1" selectLockedCells="1"/>
  <mergeCells count="117">
    <mergeCell ref="B103:N104"/>
    <mergeCell ref="B74:F75"/>
    <mergeCell ref="G74:G75"/>
    <mergeCell ref="B105:M106"/>
    <mergeCell ref="P92:R93"/>
    <mergeCell ref="B95:I96"/>
    <mergeCell ref="P95:R96"/>
    <mergeCell ref="B101:J102"/>
    <mergeCell ref="S95:U96"/>
    <mergeCell ref="J95:L96"/>
    <mergeCell ref="B92:G93"/>
    <mergeCell ref="B79:H79"/>
    <mergeCell ref="K79:Q79"/>
    <mergeCell ref="T79:Z79"/>
    <mergeCell ref="B85:H85"/>
    <mergeCell ref="K85:Q85"/>
    <mergeCell ref="T85:Z85"/>
    <mergeCell ref="H92:J93"/>
    <mergeCell ref="S92:U93"/>
    <mergeCell ref="L92:N93"/>
    <mergeCell ref="H94:J94"/>
    <mergeCell ref="L94:N94"/>
    <mergeCell ref="H89:Q90"/>
    <mergeCell ref="B89:G90"/>
    <mergeCell ref="B2:C3"/>
    <mergeCell ref="E2:G3"/>
    <mergeCell ref="I2:S3"/>
    <mergeCell ref="V2:Y3"/>
    <mergeCell ref="B4:D4"/>
    <mergeCell ref="E4:G4"/>
    <mergeCell ref="I4:S4"/>
    <mergeCell ref="B8:Y9"/>
    <mergeCell ref="B10:Y11"/>
    <mergeCell ref="B12:Y13"/>
    <mergeCell ref="J70:L71"/>
    <mergeCell ref="C52:I54"/>
    <mergeCell ref="B46:B48"/>
    <mergeCell ref="B49:B51"/>
    <mergeCell ref="B52:B54"/>
    <mergeCell ref="B55:B57"/>
    <mergeCell ref="AB75:AC75"/>
    <mergeCell ref="B19:B21"/>
    <mergeCell ref="J19:N21"/>
    <mergeCell ref="O19:Q21"/>
    <mergeCell ref="C55:I57"/>
    <mergeCell ref="C58:I60"/>
    <mergeCell ref="C61:I63"/>
    <mergeCell ref="R19:V21"/>
    <mergeCell ref="J22:N24"/>
    <mergeCell ref="B61:B63"/>
    <mergeCell ref="N66:P67"/>
    <mergeCell ref="N70:P71"/>
    <mergeCell ref="B22:B24"/>
    <mergeCell ref="B25:B27"/>
    <mergeCell ref="B28:B30"/>
    <mergeCell ref="B31:B33"/>
    <mergeCell ref="B34:B36"/>
    <mergeCell ref="B37:B39"/>
    <mergeCell ref="B40:B42"/>
    <mergeCell ref="B43:B45"/>
    <mergeCell ref="C66:H67"/>
    <mergeCell ref="C70:H71"/>
    <mergeCell ref="J66:L67"/>
    <mergeCell ref="B58:B60"/>
    <mergeCell ref="C40:I42"/>
    <mergeCell ref="C43:I45"/>
    <mergeCell ref="C46:I48"/>
    <mergeCell ref="C49:I51"/>
    <mergeCell ref="J40:N42"/>
    <mergeCell ref="J52:N54"/>
    <mergeCell ref="C19:I21"/>
    <mergeCell ref="C22:I24"/>
    <mergeCell ref="C25:I27"/>
    <mergeCell ref="C28:I30"/>
    <mergeCell ref="C31:I33"/>
    <mergeCell ref="J28:N30"/>
    <mergeCell ref="R28:V30"/>
    <mergeCell ref="C34:I36"/>
    <mergeCell ref="C37:I39"/>
    <mergeCell ref="O22:Q24"/>
    <mergeCell ref="R22:V24"/>
    <mergeCell ref="J25:N27"/>
    <mergeCell ref="O25:Q27"/>
    <mergeCell ref="R25:V27"/>
    <mergeCell ref="J31:N33"/>
    <mergeCell ref="O31:Q33"/>
    <mergeCell ref="R31:V33"/>
    <mergeCell ref="J34:N36"/>
    <mergeCell ref="O34:Q36"/>
    <mergeCell ref="R34:V36"/>
    <mergeCell ref="J37:N39"/>
    <mergeCell ref="O37:Q39"/>
    <mergeCell ref="R37:V39"/>
    <mergeCell ref="AA1:AA110"/>
    <mergeCell ref="O52:Q54"/>
    <mergeCell ref="R52:V54"/>
    <mergeCell ref="J61:N63"/>
    <mergeCell ref="O61:Q63"/>
    <mergeCell ref="R61:V63"/>
    <mergeCell ref="J55:N57"/>
    <mergeCell ref="O55:Q57"/>
    <mergeCell ref="R55:V57"/>
    <mergeCell ref="J58:N60"/>
    <mergeCell ref="O58:Q60"/>
    <mergeCell ref="R58:V60"/>
    <mergeCell ref="O40:Q42"/>
    <mergeCell ref="R40:V42"/>
    <mergeCell ref="J43:N45"/>
    <mergeCell ref="O43:Q45"/>
    <mergeCell ref="R43:V45"/>
    <mergeCell ref="J46:N48"/>
    <mergeCell ref="O46:Q48"/>
    <mergeCell ref="R46:V48"/>
    <mergeCell ref="J49:N51"/>
    <mergeCell ref="O49:Q51"/>
    <mergeCell ref="R49:V51"/>
    <mergeCell ref="O28:Q30"/>
  </mergeCells>
  <pageMargins left="0.7" right="0.7" top="0.78740157499999996" bottom="0.78740157499999996" header="0.3" footer="0.3"/>
  <pageSetup paperSize="9"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2">
    <tabColor theme="3" tint="0.39997558519241921"/>
  </sheetPr>
  <dimension ref="A1:AD133"/>
  <sheetViews>
    <sheetView showGridLines="0" topLeftCell="A43" zoomScaleNormal="100" workbookViewId="0">
      <selection activeCell="R37" sqref="R37:V39"/>
    </sheetView>
  </sheetViews>
  <sheetFormatPr baseColWidth="10" defaultRowHeight="13.2"/>
  <cols>
    <col min="1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155</v>
      </c>
      <c r="W2" s="381"/>
      <c r="X2" s="381"/>
      <c r="Y2" s="381"/>
      <c r="AA2" s="386"/>
    </row>
    <row r="3" spans="2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V4" s="710" t="s">
        <v>154</v>
      </c>
      <c r="W4" s="710"/>
      <c r="X4" s="710"/>
      <c r="Y4" s="710"/>
      <c r="AA4" s="386"/>
    </row>
    <row r="5" spans="2:27" ht="10.199999999999999" customHeight="1">
      <c r="V5" s="710"/>
      <c r="W5" s="710"/>
      <c r="X5" s="710"/>
      <c r="Y5" s="710"/>
      <c r="AA5" s="386"/>
    </row>
    <row r="6" spans="2:27" ht="9.6" customHeight="1">
      <c r="AA6" s="386"/>
    </row>
    <row r="7" spans="2:27" ht="9.6" customHeight="1">
      <c r="AA7" s="386"/>
    </row>
    <row r="8" spans="2:27" ht="9.6" customHeight="1">
      <c r="AA8" s="386"/>
    </row>
    <row r="9" spans="2:27" ht="9.6" customHeight="1">
      <c r="B9" s="370" t="s">
        <v>158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AA9" s="386"/>
    </row>
    <row r="10" spans="2:27" ht="10.199999999999999" customHeight="1"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2"/>
      <c r="AA10" s="386"/>
    </row>
    <row r="11" spans="2:27" ht="10.199999999999999" customHeight="1">
      <c r="B11" s="370" t="s">
        <v>375</v>
      </c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2"/>
      <c r="AA11" s="386"/>
    </row>
    <row r="12" spans="2:27" ht="10.199999999999999" customHeight="1"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3"/>
      <c r="AA12" s="386"/>
    </row>
    <row r="13" spans="2:27" ht="10.199999999999999" customHeight="1">
      <c r="B13" s="673" t="s">
        <v>450</v>
      </c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33"/>
      <c r="AA13" s="386"/>
    </row>
    <row r="14" spans="2:27" ht="10.199999999999999" customHeight="1"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AA14" s="386"/>
    </row>
    <row r="15" spans="2:27" ht="10.199999999999999" customHeight="1">
      <c r="B15" s="833" t="s">
        <v>479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AA15" s="386"/>
    </row>
    <row r="16" spans="2:27" ht="10.199999999999999" customHeight="1">
      <c r="B16" s="833"/>
      <c r="C16" s="833"/>
      <c r="D16" s="833"/>
      <c r="E16" s="833"/>
      <c r="F16" s="833"/>
      <c r="G16" s="833"/>
      <c r="H16" s="833"/>
      <c r="I16" s="833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AA16" s="386"/>
    </row>
    <row r="17" spans="1:29" ht="10.199999999999999" customHeight="1"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AA17" s="386"/>
    </row>
    <row r="18" spans="1:29" ht="10.199999999999999" customHeight="1">
      <c r="A18" s="1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386"/>
    </row>
    <row r="19" spans="1:29" ht="10.199999999999999" customHeight="1">
      <c r="A19" s="1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86"/>
    </row>
    <row r="20" spans="1:29" ht="10.199999999999999" customHeight="1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86"/>
    </row>
    <row r="21" spans="1:29" ht="10.199999999999999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14"/>
      <c r="AA21" s="386"/>
    </row>
    <row r="22" spans="1:29" ht="10.199999999999999" customHeight="1">
      <c r="A22" s="35"/>
      <c r="B22" s="493" t="s">
        <v>21</v>
      </c>
      <c r="C22" s="804" t="s">
        <v>28</v>
      </c>
      <c r="D22" s="805"/>
      <c r="E22" s="805"/>
      <c r="F22" s="805"/>
      <c r="G22" s="805"/>
      <c r="H22" s="805"/>
      <c r="I22" s="806"/>
      <c r="J22" s="804" t="s">
        <v>29</v>
      </c>
      <c r="K22" s="813"/>
      <c r="L22" s="813"/>
      <c r="M22" s="813"/>
      <c r="N22" s="814"/>
      <c r="O22" s="821" t="s">
        <v>27</v>
      </c>
      <c r="P22" s="822"/>
      <c r="Q22" s="823"/>
      <c r="R22" s="821" t="s">
        <v>147</v>
      </c>
      <c r="S22" s="822"/>
      <c r="T22" s="822"/>
      <c r="U22" s="822"/>
      <c r="V22" s="830"/>
      <c r="W22" s="845" t="s">
        <v>23</v>
      </c>
      <c r="X22" s="36"/>
      <c r="Y22" s="36"/>
      <c r="Z22" s="14"/>
      <c r="AA22" s="386"/>
    </row>
    <row r="23" spans="1:29" ht="10.199999999999999" customHeight="1">
      <c r="A23" s="35"/>
      <c r="B23" s="494"/>
      <c r="C23" s="807"/>
      <c r="D23" s="808"/>
      <c r="E23" s="808"/>
      <c r="F23" s="808"/>
      <c r="G23" s="808"/>
      <c r="H23" s="808"/>
      <c r="I23" s="809"/>
      <c r="J23" s="815"/>
      <c r="K23" s="816"/>
      <c r="L23" s="816"/>
      <c r="M23" s="816"/>
      <c r="N23" s="817"/>
      <c r="O23" s="824"/>
      <c r="P23" s="825"/>
      <c r="Q23" s="826"/>
      <c r="R23" s="824"/>
      <c r="S23" s="825"/>
      <c r="T23" s="825"/>
      <c r="U23" s="825"/>
      <c r="V23" s="831"/>
      <c r="W23" s="846"/>
      <c r="X23" s="36"/>
      <c r="Y23" s="36"/>
      <c r="Z23" s="14"/>
      <c r="AA23" s="386"/>
    </row>
    <row r="24" spans="1:29" ht="10.199999999999999" customHeight="1">
      <c r="A24" s="35"/>
      <c r="B24" s="495"/>
      <c r="C24" s="810"/>
      <c r="D24" s="811"/>
      <c r="E24" s="811"/>
      <c r="F24" s="811"/>
      <c r="G24" s="811"/>
      <c r="H24" s="811"/>
      <c r="I24" s="812"/>
      <c r="J24" s="818"/>
      <c r="K24" s="819"/>
      <c r="L24" s="819"/>
      <c r="M24" s="819"/>
      <c r="N24" s="820"/>
      <c r="O24" s="827"/>
      <c r="P24" s="828"/>
      <c r="Q24" s="829"/>
      <c r="R24" s="827"/>
      <c r="S24" s="828"/>
      <c r="T24" s="828"/>
      <c r="U24" s="828"/>
      <c r="V24" s="832"/>
      <c r="W24" s="847"/>
      <c r="X24" s="36"/>
      <c r="Y24" s="36"/>
      <c r="Z24" s="14"/>
      <c r="AA24" s="386"/>
    </row>
    <row r="25" spans="1:29" ht="10.199999999999999" customHeight="1">
      <c r="A25" s="35"/>
      <c r="B25" s="474">
        <v>1</v>
      </c>
      <c r="C25" s="834"/>
      <c r="D25" s="477"/>
      <c r="E25" s="477"/>
      <c r="F25" s="477"/>
      <c r="G25" s="477"/>
      <c r="H25" s="477"/>
      <c r="I25" s="478"/>
      <c r="J25" s="834"/>
      <c r="K25" s="837"/>
      <c r="L25" s="837"/>
      <c r="M25" s="837"/>
      <c r="N25" s="838"/>
      <c r="O25" s="841"/>
      <c r="P25" s="837"/>
      <c r="Q25" s="838"/>
      <c r="R25" s="834"/>
      <c r="S25" s="837"/>
      <c r="T25" s="837"/>
      <c r="U25" s="837"/>
      <c r="V25" s="478"/>
      <c r="W25" s="848"/>
      <c r="X25" s="36"/>
      <c r="Y25" s="36"/>
      <c r="Z25" s="14"/>
      <c r="AA25" s="386"/>
    </row>
    <row r="26" spans="1:29" ht="10.199999999999999" customHeight="1">
      <c r="A26" s="35"/>
      <c r="B26" s="771"/>
      <c r="C26" s="835"/>
      <c r="D26" s="737"/>
      <c r="E26" s="737"/>
      <c r="F26" s="737"/>
      <c r="G26" s="737"/>
      <c r="H26" s="737"/>
      <c r="I26" s="836"/>
      <c r="J26" s="839"/>
      <c r="K26" s="707"/>
      <c r="L26" s="707"/>
      <c r="M26" s="707"/>
      <c r="N26" s="840"/>
      <c r="O26" s="839"/>
      <c r="P26" s="707"/>
      <c r="Q26" s="840"/>
      <c r="R26" s="839"/>
      <c r="S26" s="707"/>
      <c r="T26" s="707"/>
      <c r="U26" s="707"/>
      <c r="V26" s="836"/>
      <c r="W26" s="849"/>
      <c r="X26" s="36"/>
      <c r="Y26" s="36"/>
      <c r="Z26" s="14"/>
      <c r="AA26" s="386"/>
    </row>
    <row r="27" spans="1:29" ht="10.199999999999999" customHeight="1">
      <c r="A27" s="35"/>
      <c r="B27" s="475"/>
      <c r="C27" s="479"/>
      <c r="D27" s="275"/>
      <c r="E27" s="275"/>
      <c r="F27" s="275"/>
      <c r="G27" s="275"/>
      <c r="H27" s="275"/>
      <c r="I27" s="276"/>
      <c r="J27" s="490"/>
      <c r="K27" s="491"/>
      <c r="L27" s="491"/>
      <c r="M27" s="491"/>
      <c r="N27" s="492"/>
      <c r="O27" s="490"/>
      <c r="P27" s="491"/>
      <c r="Q27" s="492"/>
      <c r="R27" s="479"/>
      <c r="S27" s="275"/>
      <c r="T27" s="275"/>
      <c r="U27" s="275"/>
      <c r="V27" s="276"/>
      <c r="W27" s="850"/>
      <c r="X27" s="36"/>
      <c r="Y27" s="36"/>
      <c r="Z27" s="14"/>
      <c r="AA27" s="386"/>
    </row>
    <row r="28" spans="1:29" ht="10.199999999999999" customHeight="1">
      <c r="A28" s="35"/>
      <c r="B28" s="474">
        <v>2</v>
      </c>
      <c r="C28" s="834"/>
      <c r="D28" s="477"/>
      <c r="E28" s="477"/>
      <c r="F28" s="477"/>
      <c r="G28" s="477"/>
      <c r="H28" s="477"/>
      <c r="I28" s="478"/>
      <c r="J28" s="834"/>
      <c r="K28" s="837"/>
      <c r="L28" s="837"/>
      <c r="M28" s="837"/>
      <c r="N28" s="838"/>
      <c r="O28" s="841"/>
      <c r="P28" s="837"/>
      <c r="Q28" s="838"/>
      <c r="R28" s="834"/>
      <c r="S28" s="837"/>
      <c r="T28" s="837"/>
      <c r="U28" s="837"/>
      <c r="V28" s="478"/>
      <c r="W28" s="848"/>
      <c r="X28" s="36"/>
      <c r="Y28" s="36"/>
      <c r="Z28" s="14"/>
      <c r="AA28" s="386"/>
    </row>
    <row r="29" spans="1:29" ht="10.199999999999999" customHeight="1">
      <c r="A29" s="35"/>
      <c r="B29" s="771"/>
      <c r="C29" s="835"/>
      <c r="D29" s="737"/>
      <c r="E29" s="737"/>
      <c r="F29" s="737"/>
      <c r="G29" s="737"/>
      <c r="H29" s="737"/>
      <c r="I29" s="836"/>
      <c r="J29" s="839"/>
      <c r="K29" s="707"/>
      <c r="L29" s="707"/>
      <c r="M29" s="707"/>
      <c r="N29" s="840"/>
      <c r="O29" s="839"/>
      <c r="P29" s="707"/>
      <c r="Q29" s="840"/>
      <c r="R29" s="839"/>
      <c r="S29" s="707"/>
      <c r="T29" s="707"/>
      <c r="U29" s="707"/>
      <c r="V29" s="836"/>
      <c r="W29" s="849"/>
      <c r="X29" s="36"/>
      <c r="Y29" s="36"/>
      <c r="Z29" s="14"/>
      <c r="AA29" s="386"/>
    </row>
    <row r="30" spans="1:29" ht="10.199999999999999" customHeight="1">
      <c r="A30" s="35"/>
      <c r="B30" s="475"/>
      <c r="C30" s="479"/>
      <c r="D30" s="275"/>
      <c r="E30" s="275"/>
      <c r="F30" s="275"/>
      <c r="G30" s="275"/>
      <c r="H30" s="275"/>
      <c r="I30" s="276"/>
      <c r="J30" s="490"/>
      <c r="K30" s="491"/>
      <c r="L30" s="491"/>
      <c r="M30" s="491"/>
      <c r="N30" s="492"/>
      <c r="O30" s="490"/>
      <c r="P30" s="491"/>
      <c r="Q30" s="492"/>
      <c r="R30" s="479"/>
      <c r="S30" s="275"/>
      <c r="T30" s="275"/>
      <c r="U30" s="275"/>
      <c r="V30" s="276"/>
      <c r="W30" s="850"/>
      <c r="X30" s="36"/>
      <c r="Y30" s="36"/>
      <c r="Z30" s="14"/>
      <c r="AA30" s="386"/>
    </row>
    <row r="31" spans="1:29" ht="10.199999999999999" customHeight="1">
      <c r="A31" s="35"/>
      <c r="B31" s="474">
        <v>3</v>
      </c>
      <c r="C31" s="834"/>
      <c r="D31" s="477"/>
      <c r="E31" s="477"/>
      <c r="F31" s="477"/>
      <c r="G31" s="477"/>
      <c r="H31" s="477"/>
      <c r="I31" s="478"/>
      <c r="J31" s="834"/>
      <c r="K31" s="837"/>
      <c r="L31" s="837"/>
      <c r="M31" s="837"/>
      <c r="N31" s="838"/>
      <c r="O31" s="841"/>
      <c r="P31" s="837"/>
      <c r="Q31" s="838"/>
      <c r="R31" s="834"/>
      <c r="S31" s="837"/>
      <c r="T31" s="837"/>
      <c r="U31" s="837"/>
      <c r="V31" s="478"/>
      <c r="W31" s="848"/>
      <c r="X31" s="36"/>
      <c r="Y31" s="36"/>
      <c r="Z31" s="14"/>
      <c r="AA31" s="386"/>
      <c r="AB31" s="17"/>
      <c r="AC31" s="17"/>
    </row>
    <row r="32" spans="1:29" ht="10.199999999999999" customHeight="1">
      <c r="A32" s="35"/>
      <c r="B32" s="771"/>
      <c r="C32" s="835"/>
      <c r="D32" s="737"/>
      <c r="E32" s="737"/>
      <c r="F32" s="737"/>
      <c r="G32" s="737"/>
      <c r="H32" s="737"/>
      <c r="I32" s="836"/>
      <c r="J32" s="839"/>
      <c r="K32" s="707"/>
      <c r="L32" s="707"/>
      <c r="M32" s="707"/>
      <c r="N32" s="840"/>
      <c r="O32" s="839"/>
      <c r="P32" s="707"/>
      <c r="Q32" s="840"/>
      <c r="R32" s="839"/>
      <c r="S32" s="707"/>
      <c r="T32" s="707"/>
      <c r="U32" s="707"/>
      <c r="V32" s="836"/>
      <c r="W32" s="849"/>
      <c r="X32" s="36"/>
      <c r="Y32" s="36"/>
      <c r="Z32" s="14"/>
      <c r="AA32" s="386"/>
    </row>
    <row r="33" spans="1:27" ht="10.199999999999999" customHeight="1">
      <c r="A33" s="35"/>
      <c r="B33" s="475"/>
      <c r="C33" s="479"/>
      <c r="D33" s="275"/>
      <c r="E33" s="275"/>
      <c r="F33" s="275"/>
      <c r="G33" s="275"/>
      <c r="H33" s="275"/>
      <c r="I33" s="276"/>
      <c r="J33" s="490"/>
      <c r="K33" s="491"/>
      <c r="L33" s="491"/>
      <c r="M33" s="491"/>
      <c r="N33" s="492"/>
      <c r="O33" s="490"/>
      <c r="P33" s="491"/>
      <c r="Q33" s="492"/>
      <c r="R33" s="479"/>
      <c r="S33" s="275"/>
      <c r="T33" s="275"/>
      <c r="U33" s="275"/>
      <c r="V33" s="276"/>
      <c r="W33" s="850"/>
      <c r="X33" s="36"/>
      <c r="Y33" s="36"/>
      <c r="Z33" s="14"/>
      <c r="AA33" s="386"/>
    </row>
    <row r="34" spans="1:27" ht="10.199999999999999" customHeight="1">
      <c r="A34" s="35"/>
      <c r="B34" s="474">
        <v>4</v>
      </c>
      <c r="C34" s="834"/>
      <c r="D34" s="477"/>
      <c r="E34" s="477"/>
      <c r="F34" s="477"/>
      <c r="G34" s="477"/>
      <c r="H34" s="477"/>
      <c r="I34" s="478"/>
      <c r="J34" s="834"/>
      <c r="K34" s="837"/>
      <c r="L34" s="837"/>
      <c r="M34" s="837"/>
      <c r="N34" s="838"/>
      <c r="O34" s="841"/>
      <c r="P34" s="837"/>
      <c r="Q34" s="838"/>
      <c r="R34" s="834"/>
      <c r="S34" s="837"/>
      <c r="T34" s="837"/>
      <c r="U34" s="837"/>
      <c r="V34" s="478"/>
      <c r="W34" s="848"/>
      <c r="X34" s="36"/>
      <c r="Y34" s="36"/>
      <c r="Z34" s="14"/>
      <c r="AA34" s="386"/>
    </row>
    <row r="35" spans="1:27" ht="10.199999999999999" customHeight="1">
      <c r="A35" s="35"/>
      <c r="B35" s="771"/>
      <c r="C35" s="835"/>
      <c r="D35" s="737"/>
      <c r="E35" s="737"/>
      <c r="F35" s="737"/>
      <c r="G35" s="737"/>
      <c r="H35" s="737"/>
      <c r="I35" s="836"/>
      <c r="J35" s="839"/>
      <c r="K35" s="707"/>
      <c r="L35" s="707"/>
      <c r="M35" s="707"/>
      <c r="N35" s="840"/>
      <c r="O35" s="839"/>
      <c r="P35" s="707"/>
      <c r="Q35" s="840"/>
      <c r="R35" s="839"/>
      <c r="S35" s="707"/>
      <c r="T35" s="707"/>
      <c r="U35" s="707"/>
      <c r="V35" s="836"/>
      <c r="W35" s="849"/>
      <c r="X35" s="36"/>
      <c r="Y35" s="36"/>
      <c r="Z35" s="14"/>
      <c r="AA35" s="386"/>
    </row>
    <row r="36" spans="1:27" ht="10.199999999999999" customHeight="1">
      <c r="A36" s="35"/>
      <c r="B36" s="475"/>
      <c r="C36" s="479"/>
      <c r="D36" s="275"/>
      <c r="E36" s="275"/>
      <c r="F36" s="275"/>
      <c r="G36" s="275"/>
      <c r="H36" s="275"/>
      <c r="I36" s="276"/>
      <c r="J36" s="490"/>
      <c r="K36" s="491"/>
      <c r="L36" s="491"/>
      <c r="M36" s="491"/>
      <c r="N36" s="492"/>
      <c r="O36" s="490"/>
      <c r="P36" s="491"/>
      <c r="Q36" s="492"/>
      <c r="R36" s="479"/>
      <c r="S36" s="275"/>
      <c r="T36" s="275"/>
      <c r="U36" s="275"/>
      <c r="V36" s="276"/>
      <c r="W36" s="850"/>
      <c r="X36" s="36"/>
      <c r="Y36" s="36"/>
      <c r="Z36" s="14"/>
      <c r="AA36" s="386"/>
    </row>
    <row r="37" spans="1:27" ht="10.199999999999999" customHeight="1">
      <c r="A37" s="35"/>
      <c r="B37" s="474">
        <v>5</v>
      </c>
      <c r="C37" s="834"/>
      <c r="D37" s="477"/>
      <c r="E37" s="477"/>
      <c r="F37" s="477"/>
      <c r="G37" s="477"/>
      <c r="H37" s="477"/>
      <c r="I37" s="478"/>
      <c r="J37" s="834"/>
      <c r="K37" s="837"/>
      <c r="L37" s="837"/>
      <c r="M37" s="837"/>
      <c r="N37" s="838"/>
      <c r="O37" s="841"/>
      <c r="P37" s="837"/>
      <c r="Q37" s="838"/>
      <c r="R37" s="834"/>
      <c r="S37" s="837"/>
      <c r="T37" s="837"/>
      <c r="U37" s="837"/>
      <c r="V37" s="478"/>
      <c r="W37" s="848"/>
      <c r="X37" s="36"/>
      <c r="Y37" s="36"/>
      <c r="Z37" s="14"/>
      <c r="AA37" s="386"/>
    </row>
    <row r="38" spans="1:27" ht="10.199999999999999" customHeight="1">
      <c r="A38" s="35"/>
      <c r="B38" s="771"/>
      <c r="C38" s="835"/>
      <c r="D38" s="737"/>
      <c r="E38" s="737"/>
      <c r="F38" s="737"/>
      <c r="G38" s="737"/>
      <c r="H38" s="737"/>
      <c r="I38" s="836"/>
      <c r="J38" s="839"/>
      <c r="K38" s="707"/>
      <c r="L38" s="707"/>
      <c r="M38" s="707"/>
      <c r="N38" s="840"/>
      <c r="O38" s="839"/>
      <c r="P38" s="707"/>
      <c r="Q38" s="840"/>
      <c r="R38" s="839"/>
      <c r="S38" s="707"/>
      <c r="T38" s="707"/>
      <c r="U38" s="707"/>
      <c r="V38" s="836"/>
      <c r="W38" s="849"/>
      <c r="X38" s="36"/>
      <c r="Y38" s="36"/>
      <c r="Z38" s="14"/>
      <c r="AA38" s="386"/>
    </row>
    <row r="39" spans="1:27" ht="10.199999999999999" customHeight="1">
      <c r="A39" s="35"/>
      <c r="B39" s="475"/>
      <c r="C39" s="479"/>
      <c r="D39" s="275"/>
      <c r="E39" s="275"/>
      <c r="F39" s="275"/>
      <c r="G39" s="275"/>
      <c r="H39" s="275"/>
      <c r="I39" s="276"/>
      <c r="J39" s="490"/>
      <c r="K39" s="491"/>
      <c r="L39" s="491"/>
      <c r="M39" s="491"/>
      <c r="N39" s="492"/>
      <c r="O39" s="490"/>
      <c r="P39" s="491"/>
      <c r="Q39" s="492"/>
      <c r="R39" s="479"/>
      <c r="S39" s="275"/>
      <c r="T39" s="275"/>
      <c r="U39" s="275"/>
      <c r="V39" s="276"/>
      <c r="W39" s="850"/>
      <c r="X39" s="36"/>
      <c r="Y39" s="36"/>
      <c r="Z39" s="14"/>
      <c r="AA39" s="386"/>
    </row>
    <row r="40" spans="1:27" ht="10.199999999999999" customHeight="1">
      <c r="A40" s="35"/>
      <c r="B40" s="474">
        <v>6</v>
      </c>
      <c r="C40" s="834"/>
      <c r="D40" s="477"/>
      <c r="E40" s="477"/>
      <c r="F40" s="477"/>
      <c r="G40" s="477"/>
      <c r="H40" s="477"/>
      <c r="I40" s="478"/>
      <c r="J40" s="834"/>
      <c r="K40" s="837"/>
      <c r="L40" s="837"/>
      <c r="M40" s="837"/>
      <c r="N40" s="838"/>
      <c r="O40" s="841"/>
      <c r="P40" s="837"/>
      <c r="Q40" s="838"/>
      <c r="R40" s="834"/>
      <c r="S40" s="837"/>
      <c r="T40" s="837"/>
      <c r="U40" s="837"/>
      <c r="V40" s="478"/>
      <c r="W40" s="848"/>
      <c r="X40" s="36"/>
      <c r="Y40" s="36"/>
      <c r="Z40" s="14"/>
      <c r="AA40" s="386"/>
    </row>
    <row r="41" spans="1:27" ht="10.199999999999999" customHeight="1">
      <c r="A41" s="35"/>
      <c r="B41" s="771"/>
      <c r="C41" s="835"/>
      <c r="D41" s="737"/>
      <c r="E41" s="737"/>
      <c r="F41" s="737"/>
      <c r="G41" s="737"/>
      <c r="H41" s="737"/>
      <c r="I41" s="836"/>
      <c r="J41" s="839"/>
      <c r="K41" s="707"/>
      <c r="L41" s="707"/>
      <c r="M41" s="707"/>
      <c r="N41" s="840"/>
      <c r="O41" s="839"/>
      <c r="P41" s="707"/>
      <c r="Q41" s="840"/>
      <c r="R41" s="839"/>
      <c r="S41" s="707"/>
      <c r="T41" s="707"/>
      <c r="U41" s="707"/>
      <c r="V41" s="836"/>
      <c r="W41" s="849"/>
      <c r="X41" s="36"/>
      <c r="Y41" s="36"/>
      <c r="Z41" s="14"/>
      <c r="AA41" s="386"/>
    </row>
    <row r="42" spans="1:27" ht="10.199999999999999" customHeight="1">
      <c r="A42" s="35"/>
      <c r="B42" s="475"/>
      <c r="C42" s="479"/>
      <c r="D42" s="275"/>
      <c r="E42" s="275"/>
      <c r="F42" s="275"/>
      <c r="G42" s="275"/>
      <c r="H42" s="275"/>
      <c r="I42" s="276"/>
      <c r="J42" s="490"/>
      <c r="K42" s="491"/>
      <c r="L42" s="491"/>
      <c r="M42" s="491"/>
      <c r="N42" s="492"/>
      <c r="O42" s="490"/>
      <c r="P42" s="491"/>
      <c r="Q42" s="492"/>
      <c r="R42" s="479"/>
      <c r="S42" s="275"/>
      <c r="T42" s="275"/>
      <c r="U42" s="275"/>
      <c r="V42" s="276"/>
      <c r="W42" s="850"/>
      <c r="X42" s="36"/>
      <c r="Y42" s="36"/>
      <c r="Z42" s="14"/>
      <c r="AA42" s="386"/>
    </row>
    <row r="43" spans="1:27" ht="10.199999999999999" customHeight="1">
      <c r="A43" s="35"/>
      <c r="B43" s="474">
        <v>7</v>
      </c>
      <c r="C43" s="834"/>
      <c r="D43" s="477"/>
      <c r="E43" s="477"/>
      <c r="F43" s="477"/>
      <c r="G43" s="477"/>
      <c r="H43" s="477"/>
      <c r="I43" s="478"/>
      <c r="J43" s="834"/>
      <c r="K43" s="837"/>
      <c r="L43" s="837"/>
      <c r="M43" s="837"/>
      <c r="N43" s="838"/>
      <c r="O43" s="841"/>
      <c r="P43" s="837"/>
      <c r="Q43" s="838"/>
      <c r="R43" s="834"/>
      <c r="S43" s="837"/>
      <c r="T43" s="837"/>
      <c r="U43" s="837"/>
      <c r="V43" s="478"/>
      <c r="W43" s="848"/>
      <c r="X43" s="36"/>
      <c r="Y43" s="36"/>
      <c r="Z43" s="14"/>
      <c r="AA43" s="386"/>
    </row>
    <row r="44" spans="1:27" ht="10.199999999999999" customHeight="1">
      <c r="A44" s="35"/>
      <c r="B44" s="771"/>
      <c r="C44" s="835"/>
      <c r="D44" s="737"/>
      <c r="E44" s="737"/>
      <c r="F44" s="737"/>
      <c r="G44" s="737"/>
      <c r="H44" s="737"/>
      <c r="I44" s="836"/>
      <c r="J44" s="839"/>
      <c r="K44" s="707"/>
      <c r="L44" s="707"/>
      <c r="M44" s="707"/>
      <c r="N44" s="840"/>
      <c r="O44" s="839"/>
      <c r="P44" s="707"/>
      <c r="Q44" s="840"/>
      <c r="R44" s="839"/>
      <c r="S44" s="707"/>
      <c r="T44" s="707"/>
      <c r="U44" s="707"/>
      <c r="V44" s="836"/>
      <c r="W44" s="849"/>
      <c r="X44" s="36"/>
      <c r="Y44" s="36"/>
      <c r="Z44" s="14"/>
      <c r="AA44" s="386"/>
    </row>
    <row r="45" spans="1:27" ht="10.199999999999999" customHeight="1">
      <c r="A45" s="35"/>
      <c r="B45" s="475"/>
      <c r="C45" s="479"/>
      <c r="D45" s="275"/>
      <c r="E45" s="275"/>
      <c r="F45" s="275"/>
      <c r="G45" s="275"/>
      <c r="H45" s="275"/>
      <c r="I45" s="276"/>
      <c r="J45" s="490"/>
      <c r="K45" s="491"/>
      <c r="L45" s="491"/>
      <c r="M45" s="491"/>
      <c r="N45" s="492"/>
      <c r="O45" s="490"/>
      <c r="P45" s="491"/>
      <c r="Q45" s="492"/>
      <c r="R45" s="479"/>
      <c r="S45" s="275"/>
      <c r="T45" s="275"/>
      <c r="U45" s="275"/>
      <c r="V45" s="276"/>
      <c r="W45" s="850"/>
      <c r="X45" s="36"/>
      <c r="Y45" s="36"/>
      <c r="Z45" s="14"/>
      <c r="AA45" s="386"/>
    </row>
    <row r="46" spans="1:27" ht="10.199999999999999" customHeight="1">
      <c r="A46" s="35"/>
      <c r="B46" s="474">
        <v>8</v>
      </c>
      <c r="C46" s="834"/>
      <c r="D46" s="477"/>
      <c r="E46" s="477"/>
      <c r="F46" s="477"/>
      <c r="G46" s="477"/>
      <c r="H46" s="477"/>
      <c r="I46" s="478"/>
      <c r="J46" s="834"/>
      <c r="K46" s="837"/>
      <c r="L46" s="837"/>
      <c r="M46" s="837"/>
      <c r="N46" s="838"/>
      <c r="O46" s="841"/>
      <c r="P46" s="837"/>
      <c r="Q46" s="838"/>
      <c r="R46" s="834"/>
      <c r="S46" s="837"/>
      <c r="T46" s="837"/>
      <c r="U46" s="837"/>
      <c r="V46" s="478"/>
      <c r="W46" s="848"/>
      <c r="X46" s="36"/>
      <c r="Y46" s="36"/>
      <c r="Z46" s="14"/>
      <c r="AA46" s="386"/>
    </row>
    <row r="47" spans="1:27" ht="10.199999999999999" customHeight="1">
      <c r="A47" s="35"/>
      <c r="B47" s="771"/>
      <c r="C47" s="835"/>
      <c r="D47" s="737"/>
      <c r="E47" s="737"/>
      <c r="F47" s="737"/>
      <c r="G47" s="737"/>
      <c r="H47" s="737"/>
      <c r="I47" s="836"/>
      <c r="J47" s="839"/>
      <c r="K47" s="707"/>
      <c r="L47" s="707"/>
      <c r="M47" s="707"/>
      <c r="N47" s="840"/>
      <c r="O47" s="839"/>
      <c r="P47" s="707"/>
      <c r="Q47" s="840"/>
      <c r="R47" s="839"/>
      <c r="S47" s="707"/>
      <c r="T47" s="707"/>
      <c r="U47" s="707"/>
      <c r="V47" s="836"/>
      <c r="W47" s="849"/>
      <c r="X47" s="36"/>
      <c r="Y47" s="36"/>
      <c r="Z47" s="14"/>
      <c r="AA47" s="386"/>
    </row>
    <row r="48" spans="1:27" ht="10.199999999999999" customHeight="1">
      <c r="A48" s="35"/>
      <c r="B48" s="475"/>
      <c r="C48" s="479"/>
      <c r="D48" s="275"/>
      <c r="E48" s="275"/>
      <c r="F48" s="275"/>
      <c r="G48" s="275"/>
      <c r="H48" s="275"/>
      <c r="I48" s="276"/>
      <c r="J48" s="490"/>
      <c r="K48" s="491"/>
      <c r="L48" s="491"/>
      <c r="M48" s="491"/>
      <c r="N48" s="492"/>
      <c r="O48" s="490"/>
      <c r="P48" s="491"/>
      <c r="Q48" s="492"/>
      <c r="R48" s="479"/>
      <c r="S48" s="275"/>
      <c r="T48" s="275"/>
      <c r="U48" s="275"/>
      <c r="V48" s="276"/>
      <c r="W48" s="850"/>
      <c r="X48" s="36"/>
      <c r="Y48" s="36"/>
      <c r="Z48" s="14"/>
      <c r="AA48" s="386"/>
    </row>
    <row r="49" spans="1:27" ht="10.199999999999999" customHeight="1">
      <c r="A49" s="35"/>
      <c r="B49" s="474">
        <v>9</v>
      </c>
      <c r="C49" s="834"/>
      <c r="D49" s="477"/>
      <c r="E49" s="477"/>
      <c r="F49" s="477"/>
      <c r="G49" s="477"/>
      <c r="H49" s="477"/>
      <c r="I49" s="478"/>
      <c r="J49" s="834"/>
      <c r="K49" s="837"/>
      <c r="L49" s="837"/>
      <c r="M49" s="837"/>
      <c r="N49" s="838"/>
      <c r="O49" s="841"/>
      <c r="P49" s="837"/>
      <c r="Q49" s="838"/>
      <c r="R49" s="834"/>
      <c r="S49" s="837"/>
      <c r="T49" s="837"/>
      <c r="U49" s="837"/>
      <c r="V49" s="478"/>
      <c r="W49" s="848"/>
      <c r="X49" s="36"/>
      <c r="Y49" s="36"/>
      <c r="Z49" s="14"/>
      <c r="AA49" s="386"/>
    </row>
    <row r="50" spans="1:27" ht="10.199999999999999" customHeight="1">
      <c r="A50" s="35"/>
      <c r="B50" s="771"/>
      <c r="C50" s="835"/>
      <c r="D50" s="737"/>
      <c r="E50" s="737"/>
      <c r="F50" s="737"/>
      <c r="G50" s="737"/>
      <c r="H50" s="737"/>
      <c r="I50" s="836"/>
      <c r="J50" s="839"/>
      <c r="K50" s="707"/>
      <c r="L50" s="707"/>
      <c r="M50" s="707"/>
      <c r="N50" s="840"/>
      <c r="O50" s="839"/>
      <c r="P50" s="707"/>
      <c r="Q50" s="840"/>
      <c r="R50" s="839"/>
      <c r="S50" s="707"/>
      <c r="T50" s="707"/>
      <c r="U50" s="707"/>
      <c r="V50" s="836"/>
      <c r="W50" s="849"/>
      <c r="X50" s="36"/>
      <c r="Y50" s="36"/>
      <c r="Z50" s="14"/>
      <c r="AA50" s="386"/>
    </row>
    <row r="51" spans="1:27" ht="10.199999999999999" customHeight="1">
      <c r="A51" s="35"/>
      <c r="B51" s="475"/>
      <c r="C51" s="479"/>
      <c r="D51" s="275"/>
      <c r="E51" s="275"/>
      <c r="F51" s="275"/>
      <c r="G51" s="275"/>
      <c r="H51" s="275"/>
      <c r="I51" s="276"/>
      <c r="J51" s="490"/>
      <c r="K51" s="491"/>
      <c r="L51" s="491"/>
      <c r="M51" s="491"/>
      <c r="N51" s="492"/>
      <c r="O51" s="490"/>
      <c r="P51" s="491"/>
      <c r="Q51" s="492"/>
      <c r="R51" s="479"/>
      <c r="S51" s="275"/>
      <c r="T51" s="275"/>
      <c r="U51" s="275"/>
      <c r="V51" s="276"/>
      <c r="W51" s="850"/>
      <c r="X51" s="36"/>
      <c r="Y51" s="36"/>
      <c r="Z51" s="14"/>
      <c r="AA51" s="386"/>
    </row>
    <row r="52" spans="1:27" ht="10.199999999999999" customHeight="1">
      <c r="A52" s="35"/>
      <c r="B52" s="474">
        <v>10</v>
      </c>
      <c r="C52" s="834"/>
      <c r="D52" s="477"/>
      <c r="E52" s="477"/>
      <c r="F52" s="477"/>
      <c r="G52" s="477"/>
      <c r="H52" s="477"/>
      <c r="I52" s="478"/>
      <c r="J52" s="834"/>
      <c r="K52" s="837"/>
      <c r="L52" s="837"/>
      <c r="M52" s="837"/>
      <c r="N52" s="838"/>
      <c r="O52" s="841"/>
      <c r="P52" s="837"/>
      <c r="Q52" s="838"/>
      <c r="R52" s="834"/>
      <c r="S52" s="837"/>
      <c r="T52" s="837"/>
      <c r="U52" s="837"/>
      <c r="V52" s="478"/>
      <c r="W52" s="848"/>
      <c r="X52" s="36"/>
      <c r="Y52" s="36"/>
      <c r="Z52" s="14"/>
      <c r="AA52" s="386"/>
    </row>
    <row r="53" spans="1:27" ht="10.199999999999999" customHeight="1">
      <c r="A53" s="35"/>
      <c r="B53" s="771"/>
      <c r="C53" s="835"/>
      <c r="D53" s="737"/>
      <c r="E53" s="737"/>
      <c r="F53" s="737"/>
      <c r="G53" s="737"/>
      <c r="H53" s="737"/>
      <c r="I53" s="836"/>
      <c r="J53" s="839"/>
      <c r="K53" s="707"/>
      <c r="L53" s="707"/>
      <c r="M53" s="707"/>
      <c r="N53" s="840"/>
      <c r="O53" s="839"/>
      <c r="P53" s="707"/>
      <c r="Q53" s="840"/>
      <c r="R53" s="839"/>
      <c r="S53" s="707"/>
      <c r="T53" s="707"/>
      <c r="U53" s="707"/>
      <c r="V53" s="836"/>
      <c r="W53" s="849"/>
      <c r="X53" s="36"/>
      <c r="Y53" s="36"/>
      <c r="Z53" s="14"/>
      <c r="AA53" s="386"/>
    </row>
    <row r="54" spans="1:27" ht="10.199999999999999" customHeight="1">
      <c r="A54" s="35"/>
      <c r="B54" s="475"/>
      <c r="C54" s="479"/>
      <c r="D54" s="275"/>
      <c r="E54" s="275"/>
      <c r="F54" s="275"/>
      <c r="G54" s="275"/>
      <c r="H54" s="275"/>
      <c r="I54" s="276"/>
      <c r="J54" s="490"/>
      <c r="K54" s="491"/>
      <c r="L54" s="491"/>
      <c r="M54" s="491"/>
      <c r="N54" s="492"/>
      <c r="O54" s="490"/>
      <c r="P54" s="491"/>
      <c r="Q54" s="492"/>
      <c r="R54" s="479"/>
      <c r="S54" s="275"/>
      <c r="T54" s="275"/>
      <c r="U54" s="275"/>
      <c r="V54" s="276"/>
      <c r="W54" s="850"/>
      <c r="X54" s="36"/>
      <c r="Y54" s="36"/>
      <c r="Z54" s="14"/>
      <c r="AA54" s="386"/>
    </row>
    <row r="55" spans="1:27" ht="10.199999999999999" customHeight="1">
      <c r="A55" s="35"/>
      <c r="B55" s="474">
        <v>11</v>
      </c>
      <c r="C55" s="834"/>
      <c r="D55" s="477"/>
      <c r="E55" s="477"/>
      <c r="F55" s="477"/>
      <c r="G55" s="477"/>
      <c r="H55" s="477"/>
      <c r="I55" s="478"/>
      <c r="J55" s="834"/>
      <c r="K55" s="837"/>
      <c r="L55" s="837"/>
      <c r="M55" s="837"/>
      <c r="N55" s="838"/>
      <c r="O55" s="841"/>
      <c r="P55" s="837"/>
      <c r="Q55" s="838"/>
      <c r="R55" s="834"/>
      <c r="S55" s="837"/>
      <c r="T55" s="837"/>
      <c r="U55" s="837"/>
      <c r="V55" s="478"/>
      <c r="W55" s="848"/>
      <c r="X55" s="36"/>
      <c r="Y55" s="36"/>
      <c r="Z55" s="14"/>
      <c r="AA55" s="386"/>
    </row>
    <row r="56" spans="1:27" ht="10.199999999999999" customHeight="1">
      <c r="A56" s="35"/>
      <c r="B56" s="771"/>
      <c r="C56" s="835"/>
      <c r="D56" s="737"/>
      <c r="E56" s="737"/>
      <c r="F56" s="737"/>
      <c r="G56" s="737"/>
      <c r="H56" s="737"/>
      <c r="I56" s="836"/>
      <c r="J56" s="839"/>
      <c r="K56" s="707"/>
      <c r="L56" s="707"/>
      <c r="M56" s="707"/>
      <c r="N56" s="840"/>
      <c r="O56" s="839"/>
      <c r="P56" s="707"/>
      <c r="Q56" s="840"/>
      <c r="R56" s="839"/>
      <c r="S56" s="707"/>
      <c r="T56" s="707"/>
      <c r="U56" s="707"/>
      <c r="V56" s="836"/>
      <c r="W56" s="849"/>
      <c r="X56" s="36"/>
      <c r="Y56" s="36"/>
      <c r="Z56" s="14"/>
      <c r="AA56" s="386"/>
    </row>
    <row r="57" spans="1:27" ht="10.199999999999999" customHeight="1">
      <c r="A57" s="35"/>
      <c r="B57" s="475"/>
      <c r="C57" s="479"/>
      <c r="D57" s="275"/>
      <c r="E57" s="275"/>
      <c r="F57" s="275"/>
      <c r="G57" s="275"/>
      <c r="H57" s="275"/>
      <c r="I57" s="276"/>
      <c r="J57" s="490"/>
      <c r="K57" s="491"/>
      <c r="L57" s="491"/>
      <c r="M57" s="491"/>
      <c r="N57" s="492"/>
      <c r="O57" s="490"/>
      <c r="P57" s="491"/>
      <c r="Q57" s="492"/>
      <c r="R57" s="479"/>
      <c r="S57" s="275"/>
      <c r="T57" s="275"/>
      <c r="U57" s="275"/>
      <c r="V57" s="276"/>
      <c r="W57" s="850"/>
      <c r="X57" s="36"/>
      <c r="Y57" s="36"/>
      <c r="Z57" s="14"/>
      <c r="AA57" s="386"/>
    </row>
    <row r="58" spans="1:27" ht="10.199999999999999" customHeight="1">
      <c r="A58" s="35"/>
      <c r="B58" s="474">
        <v>12</v>
      </c>
      <c r="C58" s="834"/>
      <c r="D58" s="477"/>
      <c r="E58" s="477"/>
      <c r="F58" s="477"/>
      <c r="G58" s="477"/>
      <c r="H58" s="477"/>
      <c r="I58" s="478"/>
      <c r="J58" s="834"/>
      <c r="K58" s="837"/>
      <c r="L58" s="837"/>
      <c r="M58" s="837"/>
      <c r="N58" s="838"/>
      <c r="O58" s="841"/>
      <c r="P58" s="837"/>
      <c r="Q58" s="838"/>
      <c r="R58" s="834"/>
      <c r="S58" s="837"/>
      <c r="T58" s="837"/>
      <c r="U58" s="837"/>
      <c r="V58" s="478"/>
      <c r="W58" s="848"/>
      <c r="X58" s="36"/>
      <c r="Y58" s="36"/>
      <c r="Z58" s="14"/>
      <c r="AA58" s="386"/>
    </row>
    <row r="59" spans="1:27" ht="10.199999999999999" customHeight="1">
      <c r="A59" s="35"/>
      <c r="B59" s="771"/>
      <c r="C59" s="835"/>
      <c r="D59" s="737"/>
      <c r="E59" s="737"/>
      <c r="F59" s="737"/>
      <c r="G59" s="737"/>
      <c r="H59" s="737"/>
      <c r="I59" s="836"/>
      <c r="J59" s="839"/>
      <c r="K59" s="707"/>
      <c r="L59" s="707"/>
      <c r="M59" s="707"/>
      <c r="N59" s="840"/>
      <c r="O59" s="839"/>
      <c r="P59" s="707"/>
      <c r="Q59" s="840"/>
      <c r="R59" s="839"/>
      <c r="S59" s="707"/>
      <c r="T59" s="707"/>
      <c r="U59" s="707"/>
      <c r="V59" s="836"/>
      <c r="W59" s="849"/>
      <c r="X59" s="36"/>
      <c r="Y59" s="36"/>
      <c r="Z59" s="14"/>
      <c r="AA59" s="386"/>
    </row>
    <row r="60" spans="1:27" ht="10.199999999999999" customHeight="1">
      <c r="A60" s="35"/>
      <c r="B60" s="475"/>
      <c r="C60" s="479"/>
      <c r="D60" s="275"/>
      <c r="E60" s="275"/>
      <c r="F60" s="275"/>
      <c r="G60" s="275"/>
      <c r="H60" s="275"/>
      <c r="I60" s="276"/>
      <c r="J60" s="490"/>
      <c r="K60" s="491"/>
      <c r="L60" s="491"/>
      <c r="M60" s="491"/>
      <c r="N60" s="492"/>
      <c r="O60" s="490"/>
      <c r="P60" s="491"/>
      <c r="Q60" s="492"/>
      <c r="R60" s="479"/>
      <c r="S60" s="275"/>
      <c r="T60" s="275"/>
      <c r="U60" s="275"/>
      <c r="V60" s="276"/>
      <c r="W60" s="850"/>
      <c r="X60" s="36"/>
      <c r="Y60" s="36"/>
      <c r="Z60" s="14"/>
      <c r="AA60" s="386"/>
    </row>
    <row r="61" spans="1:27" ht="10.199999999999999" customHeight="1">
      <c r="A61" s="35"/>
      <c r="B61" s="474">
        <v>13</v>
      </c>
      <c r="C61" s="834"/>
      <c r="D61" s="477"/>
      <c r="E61" s="477"/>
      <c r="F61" s="477"/>
      <c r="G61" s="477"/>
      <c r="H61" s="477"/>
      <c r="I61" s="478"/>
      <c r="J61" s="834"/>
      <c r="K61" s="837"/>
      <c r="L61" s="837"/>
      <c r="M61" s="837"/>
      <c r="N61" s="838"/>
      <c r="O61" s="841"/>
      <c r="P61" s="837"/>
      <c r="Q61" s="838"/>
      <c r="R61" s="834"/>
      <c r="S61" s="837"/>
      <c r="T61" s="837"/>
      <c r="U61" s="837"/>
      <c r="V61" s="478"/>
      <c r="W61" s="848"/>
      <c r="X61" s="36"/>
      <c r="Y61" s="36"/>
      <c r="Z61" s="14"/>
      <c r="AA61" s="386"/>
    </row>
    <row r="62" spans="1:27" ht="10.199999999999999" customHeight="1">
      <c r="A62" s="35"/>
      <c r="B62" s="771"/>
      <c r="C62" s="835"/>
      <c r="D62" s="737"/>
      <c r="E62" s="737"/>
      <c r="F62" s="737"/>
      <c r="G62" s="737"/>
      <c r="H62" s="737"/>
      <c r="I62" s="836"/>
      <c r="J62" s="839"/>
      <c r="K62" s="707"/>
      <c r="L62" s="707"/>
      <c r="M62" s="707"/>
      <c r="N62" s="840"/>
      <c r="O62" s="839"/>
      <c r="P62" s="707"/>
      <c r="Q62" s="840"/>
      <c r="R62" s="839"/>
      <c r="S62" s="707"/>
      <c r="T62" s="707"/>
      <c r="U62" s="707"/>
      <c r="V62" s="836"/>
      <c r="W62" s="849"/>
      <c r="X62" s="36"/>
      <c r="Y62" s="36"/>
      <c r="Z62" s="14"/>
      <c r="AA62" s="386"/>
    </row>
    <row r="63" spans="1:27" ht="10.199999999999999" customHeight="1">
      <c r="A63" s="35"/>
      <c r="B63" s="475"/>
      <c r="C63" s="479"/>
      <c r="D63" s="275"/>
      <c r="E63" s="275"/>
      <c r="F63" s="275"/>
      <c r="G63" s="275"/>
      <c r="H63" s="275"/>
      <c r="I63" s="276"/>
      <c r="J63" s="490"/>
      <c r="K63" s="491"/>
      <c r="L63" s="491"/>
      <c r="M63" s="491"/>
      <c r="N63" s="492"/>
      <c r="O63" s="490"/>
      <c r="P63" s="491"/>
      <c r="Q63" s="492"/>
      <c r="R63" s="479"/>
      <c r="S63" s="275"/>
      <c r="T63" s="275"/>
      <c r="U63" s="275"/>
      <c r="V63" s="276"/>
      <c r="W63" s="850"/>
      <c r="X63" s="36"/>
      <c r="Y63" s="36"/>
      <c r="Z63" s="14"/>
      <c r="AA63" s="386"/>
    </row>
    <row r="64" spans="1:27" ht="10.199999999999999" customHeight="1">
      <c r="A64" s="35"/>
      <c r="B64" s="474">
        <v>14</v>
      </c>
      <c r="C64" s="834"/>
      <c r="D64" s="477"/>
      <c r="E64" s="477"/>
      <c r="F64" s="477"/>
      <c r="G64" s="477"/>
      <c r="H64" s="477"/>
      <c r="I64" s="478"/>
      <c r="J64" s="834"/>
      <c r="K64" s="837"/>
      <c r="L64" s="837"/>
      <c r="M64" s="837"/>
      <c r="N64" s="838"/>
      <c r="O64" s="841"/>
      <c r="P64" s="837"/>
      <c r="Q64" s="838"/>
      <c r="R64" s="834"/>
      <c r="S64" s="837"/>
      <c r="T64" s="837"/>
      <c r="U64" s="837"/>
      <c r="V64" s="478"/>
      <c r="W64" s="848"/>
      <c r="X64" s="36"/>
      <c r="Y64" s="36"/>
      <c r="Z64" s="14"/>
      <c r="AA64" s="386"/>
    </row>
    <row r="65" spans="1:30" ht="10.199999999999999" customHeight="1">
      <c r="A65" s="35"/>
      <c r="B65" s="771"/>
      <c r="C65" s="835"/>
      <c r="D65" s="737"/>
      <c r="E65" s="737"/>
      <c r="F65" s="737"/>
      <c r="G65" s="737"/>
      <c r="H65" s="737"/>
      <c r="I65" s="836"/>
      <c r="J65" s="839"/>
      <c r="K65" s="707"/>
      <c r="L65" s="707"/>
      <c r="M65" s="707"/>
      <c r="N65" s="840"/>
      <c r="O65" s="839"/>
      <c r="P65" s="707"/>
      <c r="Q65" s="840"/>
      <c r="R65" s="839"/>
      <c r="S65" s="707"/>
      <c r="T65" s="707"/>
      <c r="U65" s="707"/>
      <c r="V65" s="836"/>
      <c r="W65" s="849"/>
      <c r="X65" s="36"/>
      <c r="Y65" s="36"/>
      <c r="Z65" s="14"/>
      <c r="AA65" s="386"/>
    </row>
    <row r="66" spans="1:30" ht="10.199999999999999" customHeight="1">
      <c r="A66" s="35"/>
      <c r="B66" s="475"/>
      <c r="C66" s="479"/>
      <c r="D66" s="275"/>
      <c r="E66" s="275"/>
      <c r="F66" s="275"/>
      <c r="G66" s="275"/>
      <c r="H66" s="275"/>
      <c r="I66" s="276"/>
      <c r="J66" s="490"/>
      <c r="K66" s="491"/>
      <c r="L66" s="491"/>
      <c r="M66" s="491"/>
      <c r="N66" s="492"/>
      <c r="O66" s="490"/>
      <c r="P66" s="491"/>
      <c r="Q66" s="492"/>
      <c r="R66" s="479"/>
      <c r="S66" s="275"/>
      <c r="T66" s="275"/>
      <c r="U66" s="275"/>
      <c r="V66" s="276"/>
      <c r="W66" s="850"/>
      <c r="X66" s="36"/>
      <c r="Y66" s="36"/>
      <c r="Z66" s="14"/>
      <c r="AA66" s="386"/>
    </row>
    <row r="67" spans="1:30" ht="10.199999999999999" customHeight="1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7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14"/>
      <c r="AA67" s="386"/>
    </row>
    <row r="68" spans="1:30" ht="10.199999999999999" hidden="1" customHeight="1">
      <c r="A68" s="35"/>
      <c r="B68" s="36"/>
      <c r="C68" s="36"/>
      <c r="D68" s="36"/>
      <c r="E68" s="36"/>
      <c r="F68" s="36"/>
      <c r="G68" s="36"/>
      <c r="H68" s="36"/>
      <c r="I68" s="36"/>
      <c r="J68" s="372">
        <f>COUNTA(W25:W66)</f>
        <v>0</v>
      </c>
      <c r="K68" s="372"/>
      <c r="L68" s="372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4"/>
      <c r="AA68" s="386"/>
    </row>
    <row r="69" spans="1:30" ht="10.199999999999999" hidden="1" customHeight="1">
      <c r="A69" s="35"/>
      <c r="B69" s="36"/>
      <c r="C69" s="36"/>
      <c r="D69" s="36"/>
      <c r="E69" s="36"/>
      <c r="F69" s="36"/>
      <c r="G69" s="36"/>
      <c r="H69" s="36"/>
      <c r="I69" s="36"/>
      <c r="J69" s="372"/>
      <c r="K69" s="372"/>
      <c r="L69" s="372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14"/>
      <c r="AA69" s="386"/>
    </row>
    <row r="70" spans="1:30" ht="10.199999999999999" customHeight="1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14"/>
      <c r="AA70" s="386"/>
    </row>
    <row r="71" spans="1:30" ht="10.199999999999999" customHeight="1">
      <c r="C71" s="436" t="s">
        <v>477</v>
      </c>
      <c r="D71" s="318"/>
      <c r="E71" s="318"/>
      <c r="F71" s="318"/>
      <c r="G71" s="318"/>
      <c r="H71" s="318"/>
      <c r="I71" s="49"/>
      <c r="J71" s="372">
        <f>COUNTIF(W25:W64,"w")</f>
        <v>0</v>
      </c>
      <c r="K71" s="842"/>
      <c r="L71" s="842"/>
      <c r="M71" s="36"/>
      <c r="N71" s="711" t="str">
        <f>IF(J71&lt;1,"",J71/J68)</f>
        <v/>
      </c>
      <c r="O71" s="713"/>
      <c r="P71" s="713"/>
      <c r="AA71" s="386"/>
    </row>
    <row r="72" spans="1:30" ht="10.199999999999999" customHeight="1">
      <c r="C72" s="318"/>
      <c r="D72" s="318"/>
      <c r="E72" s="318"/>
      <c r="F72" s="318"/>
      <c r="G72" s="318"/>
      <c r="H72" s="318"/>
      <c r="I72" s="49"/>
      <c r="J72" s="843"/>
      <c r="K72" s="843"/>
      <c r="L72" s="843"/>
      <c r="M72" s="36"/>
      <c r="N72" s="844"/>
      <c r="O72" s="844"/>
      <c r="P72" s="844"/>
      <c r="AA72" s="386"/>
    </row>
    <row r="73" spans="1:30" ht="10.199999999999999" customHeight="1">
      <c r="B73" s="28"/>
      <c r="C73" s="36"/>
      <c r="D73" s="36"/>
      <c r="E73" s="36"/>
      <c r="F73" s="36"/>
      <c r="G73" s="36"/>
      <c r="H73" s="36"/>
      <c r="I73" s="36"/>
      <c r="J73" s="36"/>
      <c r="K73" s="37"/>
      <c r="L73" s="36"/>
      <c r="M73" s="36"/>
      <c r="N73" s="36"/>
      <c r="O73" s="36"/>
      <c r="P73" s="36"/>
      <c r="AA73" s="386"/>
    </row>
    <row r="74" spans="1:30" ht="10.199999999999999" customHeight="1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AA74" s="386"/>
    </row>
    <row r="75" spans="1:30" ht="10.199999999999999" customHeight="1">
      <c r="C75" s="436" t="s">
        <v>478</v>
      </c>
      <c r="D75" s="318"/>
      <c r="E75" s="318"/>
      <c r="F75" s="318"/>
      <c r="G75" s="318"/>
      <c r="H75" s="318"/>
      <c r="I75" s="49"/>
      <c r="J75" s="372">
        <f>COUNTIF(W25:W64,"m")</f>
        <v>0</v>
      </c>
      <c r="K75" s="842"/>
      <c r="L75" s="842"/>
      <c r="M75" s="36"/>
      <c r="N75" s="711" t="str">
        <f>IF(J75&lt;1,"",(J75/J68))</f>
        <v/>
      </c>
      <c r="O75" s="713"/>
      <c r="P75" s="713"/>
      <c r="AA75" s="386"/>
    </row>
    <row r="76" spans="1:30" ht="10.199999999999999" customHeight="1">
      <c r="B76" s="39"/>
      <c r="C76" s="318"/>
      <c r="D76" s="318"/>
      <c r="E76" s="318"/>
      <c r="F76" s="318"/>
      <c r="G76" s="318"/>
      <c r="H76" s="318"/>
      <c r="I76" s="49"/>
      <c r="J76" s="843"/>
      <c r="K76" s="843"/>
      <c r="L76" s="843"/>
      <c r="M76" s="36"/>
      <c r="N76" s="844"/>
      <c r="O76" s="844"/>
      <c r="P76" s="844"/>
      <c r="Q76" s="40"/>
      <c r="R76" s="40"/>
      <c r="AA76" s="386"/>
    </row>
    <row r="77" spans="1:30" ht="10.199999999999999" customHeight="1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N77" s="38"/>
      <c r="O77" s="38"/>
      <c r="Q77" s="40"/>
      <c r="R77" s="40"/>
      <c r="AA77" s="386"/>
    </row>
    <row r="78" spans="1:30" ht="10.199999999999999" customHeight="1">
      <c r="AA78" s="386"/>
      <c r="AB78" s="20"/>
    </row>
    <row r="79" spans="1:30" ht="10.199999999999999" customHeight="1">
      <c r="B79" s="49"/>
      <c r="C79" s="49"/>
      <c r="D79" s="49"/>
      <c r="E79" s="49"/>
      <c r="F79" s="49"/>
      <c r="G79" s="49"/>
      <c r="H79" s="39"/>
      <c r="I79" s="39"/>
      <c r="J79" s="39"/>
      <c r="K79" s="39"/>
      <c r="L79" s="39"/>
      <c r="N79" s="38"/>
      <c r="O79" s="38"/>
      <c r="Q79" s="40"/>
      <c r="R79" s="40"/>
      <c r="AA79" s="386"/>
    </row>
    <row r="80" spans="1:30" ht="10.199999999999999" customHeight="1">
      <c r="B80" s="49"/>
      <c r="C80" s="49"/>
      <c r="D80" s="49"/>
      <c r="E80" s="49"/>
      <c r="F80" s="49"/>
      <c r="G80" s="49"/>
      <c r="H80" s="39"/>
      <c r="I80" s="39"/>
      <c r="J80" s="39"/>
      <c r="K80" s="39"/>
      <c r="L80" s="39"/>
      <c r="N80" s="38"/>
      <c r="O80" s="38"/>
      <c r="Q80" s="40"/>
      <c r="R80" s="40"/>
      <c r="AA80" s="386"/>
      <c r="AB80" s="240"/>
      <c r="AC80" s="240"/>
      <c r="AD80" s="19"/>
    </row>
    <row r="81" spans="2:30" ht="10.199999999999999" customHeight="1">
      <c r="AA81" s="386"/>
    </row>
    <row r="82" spans="2:30" ht="10.199999999999999" customHeight="1">
      <c r="B82" s="41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42"/>
      <c r="S82" s="14"/>
      <c r="T82" s="14"/>
      <c r="U82" s="41"/>
      <c r="V82" s="41"/>
      <c r="W82" s="36"/>
      <c r="X82" s="36"/>
      <c r="Y82" s="36"/>
      <c r="Z82" s="36"/>
      <c r="AA82" s="386"/>
    </row>
    <row r="83" spans="2:30" ht="10.199999999999999" customHeigh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14"/>
      <c r="S83" s="14"/>
      <c r="T83" s="14"/>
      <c r="U83" s="41"/>
      <c r="V83" s="36"/>
      <c r="W83" s="36"/>
      <c r="X83" s="36"/>
      <c r="Y83" s="36"/>
      <c r="Z83" s="36"/>
      <c r="AA83" s="386"/>
    </row>
    <row r="84" spans="2:30" ht="10.199999999999999" customHeight="1">
      <c r="AA84" s="386"/>
    </row>
    <row r="85" spans="2:30" ht="10.199999999999999" customHeight="1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AA85" s="386"/>
      <c r="AD85" s="15"/>
    </row>
    <row r="86" spans="2:30" ht="10.199999999999999" customHeight="1">
      <c r="B86" s="41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42"/>
      <c r="S86" s="14"/>
      <c r="T86" s="14"/>
      <c r="U86" s="41"/>
      <c r="V86" s="41"/>
      <c r="W86" s="36"/>
      <c r="X86" s="36"/>
      <c r="Y86" s="36"/>
      <c r="AA86" s="386"/>
    </row>
    <row r="87" spans="2:30" ht="10.199999999999999" customHeight="1">
      <c r="B87" s="240"/>
      <c r="C87" s="240"/>
      <c r="D87" s="240"/>
      <c r="E87" s="240"/>
      <c r="F87" s="240"/>
      <c r="G87" s="240"/>
      <c r="J87" s="240"/>
      <c r="K87" s="240"/>
      <c r="L87" s="240"/>
      <c r="M87" s="240"/>
      <c r="N87" s="240"/>
      <c r="O87" s="240"/>
      <c r="R87" s="240"/>
      <c r="S87" s="240"/>
      <c r="T87" s="240"/>
      <c r="U87" s="240"/>
      <c r="V87" s="240"/>
      <c r="W87" s="240"/>
      <c r="AA87" s="386"/>
    </row>
    <row r="88" spans="2:30" ht="10.199999999999999" customHeight="1">
      <c r="B88" s="398"/>
      <c r="C88" s="398"/>
      <c r="D88" s="398"/>
      <c r="E88" s="398"/>
      <c r="F88" s="398"/>
      <c r="G88" s="398"/>
      <c r="J88" s="398"/>
      <c r="K88" s="398"/>
      <c r="L88" s="398"/>
      <c r="M88" s="398"/>
      <c r="N88" s="398"/>
      <c r="O88" s="398"/>
      <c r="R88" s="398"/>
      <c r="S88" s="398"/>
      <c r="T88" s="398"/>
      <c r="U88" s="398"/>
      <c r="V88" s="398"/>
      <c r="W88" s="398"/>
      <c r="AA88" s="386"/>
    </row>
    <row r="89" spans="2:30" ht="10.199999999999999" customHeight="1">
      <c r="AA89" s="386"/>
    </row>
    <row r="90" spans="2:30" ht="12.6" customHeight="1">
      <c r="B90" s="701" t="s">
        <v>0</v>
      </c>
      <c r="C90" s="701"/>
      <c r="D90" s="701"/>
      <c r="E90" s="701"/>
      <c r="F90" s="701"/>
      <c r="G90" s="701"/>
      <c r="J90" s="701" t="s">
        <v>370</v>
      </c>
      <c r="K90" s="701"/>
      <c r="L90" s="701"/>
      <c r="M90" s="701"/>
      <c r="N90" s="701"/>
      <c r="O90" s="701"/>
      <c r="R90" s="701" t="s">
        <v>370</v>
      </c>
      <c r="S90" s="701"/>
      <c r="T90" s="701"/>
      <c r="U90" s="701"/>
      <c r="V90" s="701"/>
      <c r="W90" s="701"/>
      <c r="AA90" s="386"/>
    </row>
    <row r="91" spans="2:30" ht="10.199999999999999" customHeight="1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AA91" s="386"/>
    </row>
    <row r="92" spans="2:30" ht="10.199999999999999" customHeight="1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AA92" s="386"/>
    </row>
    <row r="93" spans="2:30" ht="10.199999999999999" customHeight="1" thickBot="1">
      <c r="AA93" s="386"/>
    </row>
    <row r="94" spans="2:30" ht="10.199999999999999" customHeight="1">
      <c r="B94" s="599" t="s">
        <v>1</v>
      </c>
      <c r="C94" s="600"/>
      <c r="D94" s="600"/>
      <c r="E94" s="600"/>
      <c r="F94" s="600"/>
      <c r="G94" s="851"/>
      <c r="H94" s="852"/>
      <c r="I94" s="852"/>
      <c r="J94" s="852"/>
      <c r="K94" s="852"/>
      <c r="L94" s="852"/>
      <c r="M94" s="852"/>
      <c r="N94" s="852"/>
      <c r="O94" s="852"/>
      <c r="P94" s="852"/>
      <c r="Q94" s="1"/>
      <c r="R94" s="1"/>
      <c r="S94" s="1"/>
      <c r="T94" s="1"/>
      <c r="U94" s="1"/>
      <c r="V94" s="1"/>
      <c r="W94" s="1"/>
      <c r="X94" s="1"/>
      <c r="Y94" s="2"/>
      <c r="Z94" s="3"/>
      <c r="AA94" s="386"/>
    </row>
    <row r="95" spans="2:30" ht="10.199999999999999" customHeight="1">
      <c r="B95" s="581"/>
      <c r="C95" s="318"/>
      <c r="D95" s="318"/>
      <c r="E95" s="318"/>
      <c r="F95" s="318"/>
      <c r="G95" s="853"/>
      <c r="H95" s="853"/>
      <c r="I95" s="853"/>
      <c r="J95" s="853"/>
      <c r="K95" s="853"/>
      <c r="L95" s="853"/>
      <c r="M95" s="853"/>
      <c r="N95" s="853"/>
      <c r="O95" s="853"/>
      <c r="P95" s="853"/>
      <c r="Y95" s="4"/>
      <c r="Z95" s="3"/>
      <c r="AA95" s="386"/>
    </row>
    <row r="96" spans="2:30" ht="10.199999999999999" customHeight="1">
      <c r="B96" s="3"/>
      <c r="Y96" s="4"/>
      <c r="Z96" s="3"/>
      <c r="AA96" s="386"/>
    </row>
    <row r="97" spans="2:27" ht="10.199999999999999" customHeight="1">
      <c r="B97" s="684" t="s">
        <v>32</v>
      </c>
      <c r="C97" s="240"/>
      <c r="D97" s="240"/>
      <c r="E97" s="465"/>
      <c r="F97" s="465"/>
      <c r="G97" s="708"/>
      <c r="H97" s="401" t="s">
        <v>34</v>
      </c>
      <c r="I97" s="240"/>
      <c r="J97" s="240"/>
      <c r="K97" s="240"/>
      <c r="L97" s="240"/>
      <c r="M97" s="240"/>
      <c r="N97" s="240"/>
      <c r="P97" s="401" t="s">
        <v>153</v>
      </c>
      <c r="Q97" s="240"/>
      <c r="R97" s="240"/>
      <c r="S97" s="240"/>
      <c r="T97" s="465"/>
      <c r="U97" s="465"/>
      <c r="V97" s="708"/>
      <c r="Y97" s="4"/>
      <c r="Z97" s="3"/>
      <c r="AA97" s="386"/>
    </row>
    <row r="98" spans="2:27" ht="10.199999999999999" customHeight="1">
      <c r="B98" s="407"/>
      <c r="C98" s="240"/>
      <c r="D98" s="240"/>
      <c r="E98" s="484"/>
      <c r="F98" s="484"/>
      <c r="G98" s="709"/>
      <c r="H98" s="240"/>
      <c r="I98" s="240"/>
      <c r="J98" s="240"/>
      <c r="K98" s="240"/>
      <c r="L98" s="240"/>
      <c r="M98" s="240"/>
      <c r="N98" s="240"/>
      <c r="P98" s="240"/>
      <c r="Q98" s="240"/>
      <c r="R98" s="240"/>
      <c r="S98" s="240"/>
      <c r="T98" s="484"/>
      <c r="U98" s="484"/>
      <c r="V98" s="709"/>
      <c r="Y98" s="4"/>
      <c r="Z98" s="3"/>
      <c r="AA98" s="386"/>
    </row>
    <row r="99" spans="2:27" ht="10.199999999999999" customHeight="1">
      <c r="B99" s="24"/>
      <c r="C99" s="21"/>
      <c r="D99" s="21"/>
      <c r="E99" s="21"/>
      <c r="F99" s="18"/>
      <c r="G99" s="18"/>
      <c r="H99" s="18"/>
      <c r="Y99" s="4"/>
      <c r="Z99" s="3"/>
      <c r="AA99" s="386"/>
    </row>
    <row r="100" spans="2:27" ht="10.199999999999999" customHeight="1" thickBot="1">
      <c r="B100" s="25"/>
      <c r="C100" s="26"/>
      <c r="D100" s="26"/>
      <c r="E100" s="26"/>
      <c r="F100" s="27"/>
      <c r="G100" s="27"/>
      <c r="H100" s="2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3"/>
      <c r="AA100" s="386"/>
    </row>
    <row r="101" spans="2:27" ht="10.199999999999999" customHeight="1">
      <c r="N101" s="36"/>
      <c r="O101" s="36"/>
      <c r="R101" s="36"/>
      <c r="S101" s="36"/>
      <c r="T101" s="36"/>
      <c r="U101" s="37"/>
      <c r="V101" s="37"/>
      <c r="AA101" s="386"/>
    </row>
    <row r="102" spans="2:27" ht="10.199999999999999" customHeight="1">
      <c r="AA102" s="386"/>
    </row>
    <row r="103" spans="2:27" ht="10.199999999999999" customHeight="1">
      <c r="B103" s="401" t="s">
        <v>7</v>
      </c>
      <c r="C103" s="318"/>
      <c r="D103" s="318"/>
      <c r="E103" s="318"/>
      <c r="F103" s="318"/>
      <c r="G103" s="318"/>
      <c r="H103" s="318"/>
      <c r="I103" s="318"/>
      <c r="J103" s="318"/>
      <c r="K103" s="44"/>
      <c r="Q103" s="36"/>
      <c r="R103" s="36"/>
      <c r="S103" s="36"/>
      <c r="T103" s="36"/>
      <c r="U103" s="37"/>
      <c r="V103" s="37"/>
      <c r="AA103" s="386"/>
    </row>
    <row r="104" spans="2:27" ht="10.199999999999999" customHeight="1">
      <c r="B104" s="318"/>
      <c r="C104" s="318"/>
      <c r="D104" s="318"/>
      <c r="E104" s="318"/>
      <c r="F104" s="318"/>
      <c r="G104" s="318"/>
      <c r="H104" s="318"/>
      <c r="I104" s="318"/>
      <c r="J104" s="318"/>
      <c r="K104" s="44"/>
      <c r="Q104" s="36"/>
      <c r="R104" s="36"/>
      <c r="S104" s="36"/>
      <c r="T104" s="36"/>
      <c r="U104" s="37"/>
      <c r="V104" s="37"/>
      <c r="AA104" s="386"/>
    </row>
    <row r="105" spans="2:27" ht="10.199999999999999" customHeight="1">
      <c r="B105" s="401" t="s">
        <v>8</v>
      </c>
      <c r="C105" s="401"/>
      <c r="D105" s="401"/>
      <c r="E105" s="401"/>
      <c r="F105" s="401"/>
      <c r="G105" s="401"/>
      <c r="H105" s="401"/>
      <c r="I105" s="401"/>
      <c r="J105" s="401"/>
      <c r="K105" s="401"/>
      <c r="L105" s="318"/>
      <c r="M105" s="318"/>
      <c r="N105" s="240"/>
      <c r="AA105" s="386"/>
    </row>
    <row r="106" spans="2:27" ht="10.199999999999999" customHeight="1"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240"/>
      <c r="AA106" s="386"/>
    </row>
    <row r="107" spans="2:27" ht="10.199999999999999" customHeight="1"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AA107" s="386"/>
    </row>
    <row r="108" spans="2:27" ht="10.199999999999999" customHeight="1">
      <c r="B108" s="381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</sheetData>
  <sheetProtection algorithmName="SHA-512" hashValue="s2/oTuugNQUztTBHYJVlj2HpOPDlcRUY68N9g7gSrNSBCmDHJRqKx1/SJqN296agRzpDR4Glerg9MZvwaWojpg==" saltValue="fWkNMVjaInSkubzbRd0w2A==" spinCount="100000" sheet="1" objects="1" scenarios="1" selectLockedCells="1"/>
  <mergeCells count="127">
    <mergeCell ref="B105:N106"/>
    <mergeCell ref="B49:B51"/>
    <mergeCell ref="C49:I51"/>
    <mergeCell ref="J49:N51"/>
    <mergeCell ref="O49:Q51"/>
    <mergeCell ref="R49:V51"/>
    <mergeCell ref="B52:B54"/>
    <mergeCell ref="C52:I54"/>
    <mergeCell ref="J52:N54"/>
    <mergeCell ref="O52:Q54"/>
    <mergeCell ref="R52:V54"/>
    <mergeCell ref="R87:W88"/>
    <mergeCell ref="H97:N98"/>
    <mergeCell ref="E97:G98"/>
    <mergeCell ref="T97:V98"/>
    <mergeCell ref="W49:W51"/>
    <mergeCell ref="W52:W54"/>
    <mergeCell ref="W55:W57"/>
    <mergeCell ref="W58:W60"/>
    <mergeCell ref="W61:W63"/>
    <mergeCell ref="W64:W66"/>
    <mergeCell ref="O58:Q60"/>
    <mergeCell ref="R58:V60"/>
    <mergeCell ref="W34:W36"/>
    <mergeCell ref="W37:W39"/>
    <mergeCell ref="W40:W42"/>
    <mergeCell ref="W43:W45"/>
    <mergeCell ref="W46:W48"/>
    <mergeCell ref="B103:J104"/>
    <mergeCell ref="B94:F95"/>
    <mergeCell ref="G94:P95"/>
    <mergeCell ref="B55:B57"/>
    <mergeCell ref="C55:I57"/>
    <mergeCell ref="J55:N57"/>
    <mergeCell ref="O55:Q57"/>
    <mergeCell ref="R55:V57"/>
    <mergeCell ref="B58:B60"/>
    <mergeCell ref="C58:I60"/>
    <mergeCell ref="J58:N60"/>
    <mergeCell ref="B90:G90"/>
    <mergeCell ref="J90:O90"/>
    <mergeCell ref="R90:W90"/>
    <mergeCell ref="B97:D98"/>
    <mergeCell ref="P97:S98"/>
    <mergeCell ref="B87:G88"/>
    <mergeCell ref="J87:O88"/>
    <mergeCell ref="B43:B45"/>
    <mergeCell ref="AB80:AC80"/>
    <mergeCell ref="C71:H72"/>
    <mergeCell ref="J71:L72"/>
    <mergeCell ref="N71:P72"/>
    <mergeCell ref="C75:H76"/>
    <mergeCell ref="J75:L76"/>
    <mergeCell ref="N75:P76"/>
    <mergeCell ref="B61:B63"/>
    <mergeCell ref="C61:I63"/>
    <mergeCell ref="J61:N63"/>
    <mergeCell ref="O61:Q63"/>
    <mergeCell ref="R61:V63"/>
    <mergeCell ref="B64:B66"/>
    <mergeCell ref="C64:I66"/>
    <mergeCell ref="J64:N66"/>
    <mergeCell ref="O64:Q66"/>
    <mergeCell ref="R64:V66"/>
    <mergeCell ref="J68:L69"/>
    <mergeCell ref="AA1:AA110"/>
    <mergeCell ref="B107:M108"/>
    <mergeCell ref="W22:W24"/>
    <mergeCell ref="W25:W27"/>
    <mergeCell ref="W28:W30"/>
    <mergeCell ref="W31:W33"/>
    <mergeCell ref="C43:I45"/>
    <mergeCell ref="J43:N45"/>
    <mergeCell ref="O43:Q45"/>
    <mergeCell ref="R43:V45"/>
    <mergeCell ref="B46:B48"/>
    <mergeCell ref="C46:I48"/>
    <mergeCell ref="J46:N48"/>
    <mergeCell ref="O46:Q48"/>
    <mergeCell ref="R46:V48"/>
    <mergeCell ref="B37:B39"/>
    <mergeCell ref="C37:I39"/>
    <mergeCell ref="J37:N39"/>
    <mergeCell ref="O37:Q39"/>
    <mergeCell ref="R37:V39"/>
    <mergeCell ref="B40:B42"/>
    <mergeCell ref="C40:I42"/>
    <mergeCell ref="J40:N42"/>
    <mergeCell ref="O40:Q42"/>
    <mergeCell ref="R40:V42"/>
    <mergeCell ref="B31:B33"/>
    <mergeCell ref="C31:I33"/>
    <mergeCell ref="J31:N33"/>
    <mergeCell ref="O31:Q33"/>
    <mergeCell ref="R31:V33"/>
    <mergeCell ref="B34:B36"/>
    <mergeCell ref="C34:I36"/>
    <mergeCell ref="J34:N36"/>
    <mergeCell ref="O34:Q36"/>
    <mergeCell ref="R34:V36"/>
    <mergeCell ref="B25:B27"/>
    <mergeCell ref="C25:I27"/>
    <mergeCell ref="J25:N27"/>
    <mergeCell ref="O25:Q27"/>
    <mergeCell ref="R25:V27"/>
    <mergeCell ref="B28:B30"/>
    <mergeCell ref="C28:I30"/>
    <mergeCell ref="J28:N30"/>
    <mergeCell ref="O28:Q30"/>
    <mergeCell ref="R28:V30"/>
    <mergeCell ref="B11:Y12"/>
    <mergeCell ref="B13:Y14"/>
    <mergeCell ref="B22:B24"/>
    <mergeCell ref="C22:I24"/>
    <mergeCell ref="J22:N24"/>
    <mergeCell ref="O22:Q24"/>
    <mergeCell ref="R22:V24"/>
    <mergeCell ref="B2:C3"/>
    <mergeCell ref="E2:G3"/>
    <mergeCell ref="I2:S3"/>
    <mergeCell ref="V2:Y3"/>
    <mergeCell ref="B4:D4"/>
    <mergeCell ref="E4:G4"/>
    <mergeCell ref="I4:S4"/>
    <mergeCell ref="B9:Y10"/>
    <mergeCell ref="V4:Y5"/>
    <mergeCell ref="B15:Y17"/>
  </mergeCells>
  <dataValidations count="1">
    <dataValidation type="list" allowBlank="1" showInputMessage="1" showErrorMessage="1" sqref="W25:W66" xr:uid="{961ECC1A-E493-426D-9F1F-011A1D62E58A}">
      <formula1>"m,w"</formula1>
    </dataValidation>
  </dataValidations>
  <pageMargins left="0.7" right="0.7" top="0.78740157499999996" bottom="0.78740157499999996" header="0.3" footer="0.3"/>
  <pageSetup paperSize="9" scale="7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3">
    <tabColor theme="3" tint="0.39997558519241921"/>
  </sheetPr>
  <dimension ref="A1:AD128"/>
  <sheetViews>
    <sheetView showGridLines="0" topLeftCell="A19" zoomScaleNormal="100" workbookViewId="0">
      <selection activeCell="H90" sqref="H90:J91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156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AA4" s="386"/>
    </row>
    <row r="5" spans="1:27" ht="10.199999999999999" customHeight="1">
      <c r="AA5" s="386"/>
    </row>
    <row r="6" spans="1:27" ht="9.6" customHeight="1">
      <c r="AA6" s="386"/>
    </row>
    <row r="7" spans="1:27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1:27" ht="10.199999999999999" customHeight="1">
      <c r="B8" s="370" t="s">
        <v>377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2"/>
      <c r="AA8" s="386"/>
    </row>
    <row r="9" spans="1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3"/>
      <c r="AA9" s="386"/>
    </row>
    <row r="10" spans="1:27" ht="10.199999999999999" customHeight="1">
      <c r="B10" s="673" t="s">
        <v>157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33"/>
      <c r="AA10" s="386"/>
    </row>
    <row r="11" spans="1:27" ht="10.199999999999999" customHeight="1"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AA11" s="386"/>
    </row>
    <row r="12" spans="1:27" ht="10.199999999999999" customHeight="1">
      <c r="B12" s="833" t="s">
        <v>480</v>
      </c>
      <c r="C12" s="833"/>
      <c r="D12" s="833"/>
      <c r="E12" s="833"/>
      <c r="F12" s="833"/>
      <c r="G12" s="833"/>
      <c r="H12" s="833"/>
      <c r="I12" s="833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AA12" s="386"/>
    </row>
    <row r="13" spans="1:27" ht="10.199999999999999" customHeight="1">
      <c r="B13" s="833"/>
      <c r="C13" s="833"/>
      <c r="D13" s="833"/>
      <c r="E13" s="833"/>
      <c r="F13" s="833"/>
      <c r="G13" s="833"/>
      <c r="H13" s="833"/>
      <c r="I13" s="833"/>
      <c r="J13" s="833"/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AA13" s="386"/>
    </row>
    <row r="14" spans="1:27" ht="10.199999999999999" customHeight="1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AA14" s="386"/>
    </row>
    <row r="15" spans="1:27" ht="10.199999999999999" customHeight="1">
      <c r="A15" s="1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714" t="s">
        <v>327</v>
      </c>
      <c r="C16" s="286"/>
      <c r="D16" s="286"/>
      <c r="E16" s="855"/>
      <c r="F16" s="689"/>
      <c r="G16" s="689"/>
      <c r="H16" s="689"/>
      <c r="I16" s="689"/>
      <c r="J16" s="689"/>
      <c r="K16" s="689"/>
      <c r="L16" s="689"/>
      <c r="M16" s="14"/>
      <c r="N16" s="14"/>
      <c r="O16" s="14"/>
      <c r="P16" s="14"/>
      <c r="Q16" s="380" t="s">
        <v>328</v>
      </c>
      <c r="R16" s="338"/>
      <c r="S16" s="338"/>
      <c r="T16" s="338"/>
      <c r="U16" s="338"/>
      <c r="V16" s="857"/>
      <c r="W16" s="14"/>
      <c r="X16" s="14"/>
      <c r="Y16" s="14"/>
      <c r="Z16" s="14"/>
      <c r="AA16" s="386"/>
    </row>
    <row r="17" spans="1:29" ht="10.199999999999999" customHeight="1">
      <c r="B17" s="286"/>
      <c r="C17" s="286"/>
      <c r="D17" s="286"/>
      <c r="E17" s="856"/>
      <c r="F17" s="856"/>
      <c r="G17" s="856"/>
      <c r="H17" s="856"/>
      <c r="I17" s="856"/>
      <c r="J17" s="856"/>
      <c r="K17" s="856"/>
      <c r="L17" s="856"/>
      <c r="M17" s="14"/>
      <c r="N17" s="14"/>
      <c r="O17" s="14"/>
      <c r="P17" s="14"/>
      <c r="Q17" s="338"/>
      <c r="R17" s="338"/>
      <c r="S17" s="338"/>
      <c r="T17" s="338"/>
      <c r="U17" s="338"/>
      <c r="V17" s="858"/>
      <c r="W17" s="14"/>
      <c r="X17" s="14"/>
      <c r="Y17" s="14"/>
      <c r="Z17" s="14"/>
      <c r="AA17" s="386"/>
    </row>
    <row r="18" spans="1:29" ht="10.199999999999999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A18" s="386"/>
    </row>
    <row r="19" spans="1:29" ht="10.199999999999999" customHeight="1">
      <c r="A19" s="35"/>
      <c r="B19" s="493" t="s">
        <v>21</v>
      </c>
      <c r="C19" s="760" t="s">
        <v>28</v>
      </c>
      <c r="D19" s="761"/>
      <c r="E19" s="761"/>
      <c r="F19" s="761"/>
      <c r="G19" s="761"/>
      <c r="H19" s="761"/>
      <c r="I19" s="762"/>
      <c r="J19" s="760" t="s">
        <v>29</v>
      </c>
      <c r="K19" s="775"/>
      <c r="L19" s="775"/>
      <c r="M19" s="775"/>
      <c r="N19" s="776"/>
      <c r="O19" s="783" t="s">
        <v>27</v>
      </c>
      <c r="P19" s="784"/>
      <c r="Q19" s="785"/>
      <c r="R19" s="783" t="s">
        <v>147</v>
      </c>
      <c r="S19" s="784"/>
      <c r="T19" s="784"/>
      <c r="U19" s="784"/>
      <c r="V19" s="792"/>
      <c r="W19" s="75"/>
      <c r="X19" s="36"/>
      <c r="Y19" s="36"/>
      <c r="Z19" s="14"/>
      <c r="AA19" s="386"/>
    </row>
    <row r="20" spans="1:29" ht="10.199999999999999" customHeight="1">
      <c r="A20" s="35"/>
      <c r="B20" s="494"/>
      <c r="C20" s="763"/>
      <c r="D20" s="764"/>
      <c r="E20" s="764"/>
      <c r="F20" s="764"/>
      <c r="G20" s="764"/>
      <c r="H20" s="764"/>
      <c r="I20" s="765"/>
      <c r="J20" s="777"/>
      <c r="K20" s="778"/>
      <c r="L20" s="778"/>
      <c r="M20" s="778"/>
      <c r="N20" s="779"/>
      <c r="O20" s="786"/>
      <c r="P20" s="787"/>
      <c r="Q20" s="788"/>
      <c r="R20" s="786"/>
      <c r="S20" s="787"/>
      <c r="T20" s="787"/>
      <c r="U20" s="787"/>
      <c r="V20" s="793"/>
      <c r="W20" s="75"/>
      <c r="X20" s="36"/>
      <c r="Y20" s="36"/>
      <c r="Z20" s="14"/>
      <c r="AA20" s="386"/>
    </row>
    <row r="21" spans="1:29" ht="10.199999999999999" customHeight="1">
      <c r="A21" s="35"/>
      <c r="B21" s="495"/>
      <c r="C21" s="766"/>
      <c r="D21" s="767"/>
      <c r="E21" s="767"/>
      <c r="F21" s="767"/>
      <c r="G21" s="767"/>
      <c r="H21" s="767"/>
      <c r="I21" s="768"/>
      <c r="J21" s="780"/>
      <c r="K21" s="781"/>
      <c r="L21" s="781"/>
      <c r="M21" s="781"/>
      <c r="N21" s="782"/>
      <c r="O21" s="789"/>
      <c r="P21" s="790"/>
      <c r="Q21" s="791"/>
      <c r="R21" s="789"/>
      <c r="S21" s="790"/>
      <c r="T21" s="790"/>
      <c r="U21" s="790"/>
      <c r="V21" s="794"/>
      <c r="W21" s="75"/>
      <c r="X21" s="36"/>
      <c r="Y21" s="36"/>
      <c r="Z21" s="14"/>
      <c r="AA21" s="386"/>
    </row>
    <row r="22" spans="1:29" ht="10.199999999999999" customHeight="1">
      <c r="A22" s="35"/>
      <c r="B22" s="474">
        <v>1</v>
      </c>
      <c r="C22" s="758"/>
      <c r="D22" s="293"/>
      <c r="E22" s="293"/>
      <c r="F22" s="293"/>
      <c r="G22" s="293"/>
      <c r="H22" s="293"/>
      <c r="I22" s="293"/>
      <c r="J22" s="758"/>
      <c r="K22" s="754"/>
      <c r="L22" s="754"/>
      <c r="M22" s="754"/>
      <c r="N22" s="755"/>
      <c r="O22" s="753"/>
      <c r="P22" s="754"/>
      <c r="Q22" s="755"/>
      <c r="R22" s="758"/>
      <c r="S22" s="754"/>
      <c r="T22" s="754"/>
      <c r="U22" s="754"/>
      <c r="V22" s="363"/>
      <c r="W22" s="75"/>
      <c r="X22" s="36"/>
      <c r="Y22" s="36"/>
      <c r="Z22" s="14"/>
      <c r="AA22" s="386"/>
    </row>
    <row r="23" spans="1:29" ht="10.199999999999999" customHeight="1">
      <c r="A23" s="35"/>
      <c r="B23" s="771"/>
      <c r="C23" s="769"/>
      <c r="D23" s="240"/>
      <c r="E23" s="240"/>
      <c r="F23" s="240"/>
      <c r="G23" s="240"/>
      <c r="H23" s="240"/>
      <c r="I23" s="240"/>
      <c r="J23" s="756"/>
      <c r="K23" s="380"/>
      <c r="L23" s="380"/>
      <c r="M23" s="380"/>
      <c r="N23" s="757"/>
      <c r="O23" s="756"/>
      <c r="P23" s="380"/>
      <c r="Q23" s="757"/>
      <c r="R23" s="756"/>
      <c r="S23" s="380"/>
      <c r="T23" s="380"/>
      <c r="U23" s="380"/>
      <c r="V23" s="318"/>
      <c r="W23" s="75"/>
      <c r="X23" s="36"/>
      <c r="Y23" s="36"/>
      <c r="Z23" s="14"/>
      <c r="AA23" s="386"/>
    </row>
    <row r="24" spans="1:29" ht="10.199999999999999" customHeight="1">
      <c r="A24" s="35"/>
      <c r="B24" s="475"/>
      <c r="C24" s="770"/>
      <c r="D24" s="398"/>
      <c r="E24" s="398"/>
      <c r="F24" s="398"/>
      <c r="G24" s="398"/>
      <c r="H24" s="398"/>
      <c r="I24" s="398"/>
      <c r="J24" s="377"/>
      <c r="K24" s="378"/>
      <c r="L24" s="378"/>
      <c r="M24" s="378"/>
      <c r="N24" s="379"/>
      <c r="O24" s="377"/>
      <c r="P24" s="378"/>
      <c r="Q24" s="379"/>
      <c r="R24" s="367"/>
      <c r="S24" s="365"/>
      <c r="T24" s="365"/>
      <c r="U24" s="365"/>
      <c r="V24" s="365"/>
      <c r="W24" s="75"/>
      <c r="X24" s="36"/>
      <c r="Y24" s="36"/>
      <c r="Z24" s="14"/>
      <c r="AA24" s="386"/>
    </row>
    <row r="25" spans="1:29" ht="10.199999999999999" customHeight="1">
      <c r="A25" s="35"/>
      <c r="B25" s="474">
        <v>2</v>
      </c>
      <c r="C25" s="758"/>
      <c r="D25" s="293"/>
      <c r="E25" s="293"/>
      <c r="F25" s="293"/>
      <c r="G25" s="293"/>
      <c r="H25" s="293"/>
      <c r="I25" s="293"/>
      <c r="J25" s="758"/>
      <c r="K25" s="754"/>
      <c r="L25" s="754"/>
      <c r="M25" s="754"/>
      <c r="N25" s="755"/>
      <c r="O25" s="753"/>
      <c r="P25" s="754"/>
      <c r="Q25" s="755"/>
      <c r="R25" s="758"/>
      <c r="S25" s="754"/>
      <c r="T25" s="754"/>
      <c r="U25" s="754"/>
      <c r="V25" s="363"/>
      <c r="W25" s="75"/>
      <c r="X25" s="36"/>
      <c r="Y25" s="36"/>
      <c r="Z25" s="14"/>
      <c r="AA25" s="386"/>
    </row>
    <row r="26" spans="1:29" ht="10.199999999999999" customHeight="1">
      <c r="A26" s="35"/>
      <c r="B26" s="771"/>
      <c r="C26" s="769"/>
      <c r="D26" s="240"/>
      <c r="E26" s="240"/>
      <c r="F26" s="240"/>
      <c r="G26" s="240"/>
      <c r="H26" s="240"/>
      <c r="I26" s="240"/>
      <c r="J26" s="756"/>
      <c r="K26" s="380"/>
      <c r="L26" s="380"/>
      <c r="M26" s="380"/>
      <c r="N26" s="757"/>
      <c r="O26" s="756"/>
      <c r="P26" s="380"/>
      <c r="Q26" s="757"/>
      <c r="R26" s="756"/>
      <c r="S26" s="380"/>
      <c r="T26" s="380"/>
      <c r="U26" s="380"/>
      <c r="V26" s="318"/>
      <c r="W26" s="75"/>
      <c r="X26" s="36"/>
      <c r="Y26" s="36"/>
      <c r="Z26" s="14"/>
      <c r="AA26" s="386"/>
    </row>
    <row r="27" spans="1:29" ht="10.199999999999999" customHeight="1">
      <c r="A27" s="35"/>
      <c r="B27" s="475"/>
      <c r="C27" s="770"/>
      <c r="D27" s="398"/>
      <c r="E27" s="398"/>
      <c r="F27" s="398"/>
      <c r="G27" s="398"/>
      <c r="H27" s="398"/>
      <c r="I27" s="398"/>
      <c r="J27" s="377"/>
      <c r="K27" s="378"/>
      <c r="L27" s="378"/>
      <c r="M27" s="378"/>
      <c r="N27" s="379"/>
      <c r="O27" s="377"/>
      <c r="P27" s="378"/>
      <c r="Q27" s="379"/>
      <c r="R27" s="367"/>
      <c r="S27" s="365"/>
      <c r="T27" s="365"/>
      <c r="U27" s="365"/>
      <c r="V27" s="365"/>
      <c r="W27" s="75"/>
      <c r="X27" s="36"/>
      <c r="Y27" s="36"/>
      <c r="Z27" s="14"/>
      <c r="AA27" s="386"/>
    </row>
    <row r="28" spans="1:29" ht="10.199999999999999" customHeight="1">
      <c r="A28" s="35"/>
      <c r="B28" s="474">
        <v>3</v>
      </c>
      <c r="C28" s="758"/>
      <c r="D28" s="293"/>
      <c r="E28" s="293"/>
      <c r="F28" s="293"/>
      <c r="G28" s="293"/>
      <c r="H28" s="293"/>
      <c r="I28" s="293"/>
      <c r="J28" s="758"/>
      <c r="K28" s="754"/>
      <c r="L28" s="754"/>
      <c r="M28" s="754"/>
      <c r="N28" s="755"/>
      <c r="O28" s="753"/>
      <c r="P28" s="754"/>
      <c r="Q28" s="755"/>
      <c r="R28" s="758"/>
      <c r="S28" s="754"/>
      <c r="T28" s="754"/>
      <c r="U28" s="754"/>
      <c r="V28" s="363"/>
      <c r="W28" s="75"/>
      <c r="X28" s="36"/>
      <c r="Y28" s="36"/>
      <c r="Z28" s="14"/>
      <c r="AA28" s="386"/>
      <c r="AB28" s="17"/>
      <c r="AC28" s="17"/>
    </row>
    <row r="29" spans="1:29" ht="10.199999999999999" customHeight="1">
      <c r="A29" s="35"/>
      <c r="B29" s="771"/>
      <c r="C29" s="769"/>
      <c r="D29" s="240"/>
      <c r="E29" s="240"/>
      <c r="F29" s="240"/>
      <c r="G29" s="240"/>
      <c r="H29" s="240"/>
      <c r="I29" s="240"/>
      <c r="J29" s="756"/>
      <c r="K29" s="380"/>
      <c r="L29" s="380"/>
      <c r="M29" s="380"/>
      <c r="N29" s="757"/>
      <c r="O29" s="756"/>
      <c r="P29" s="380"/>
      <c r="Q29" s="757"/>
      <c r="R29" s="756"/>
      <c r="S29" s="380"/>
      <c r="T29" s="380"/>
      <c r="U29" s="380"/>
      <c r="V29" s="318"/>
      <c r="W29" s="75"/>
      <c r="X29" s="36"/>
      <c r="Y29" s="36"/>
      <c r="Z29" s="14"/>
      <c r="AA29" s="386"/>
    </row>
    <row r="30" spans="1:29" ht="10.199999999999999" customHeight="1">
      <c r="A30" s="35"/>
      <c r="B30" s="475"/>
      <c r="C30" s="770"/>
      <c r="D30" s="398"/>
      <c r="E30" s="398"/>
      <c r="F30" s="398"/>
      <c r="G30" s="398"/>
      <c r="H30" s="398"/>
      <c r="I30" s="398"/>
      <c r="J30" s="377"/>
      <c r="K30" s="378"/>
      <c r="L30" s="378"/>
      <c r="M30" s="378"/>
      <c r="N30" s="379"/>
      <c r="O30" s="377"/>
      <c r="P30" s="378"/>
      <c r="Q30" s="379"/>
      <c r="R30" s="367"/>
      <c r="S30" s="365"/>
      <c r="T30" s="365"/>
      <c r="U30" s="365"/>
      <c r="V30" s="365"/>
      <c r="W30" s="75"/>
      <c r="X30" s="36"/>
      <c r="Y30" s="36"/>
      <c r="Z30" s="14"/>
      <c r="AA30" s="386"/>
    </row>
    <row r="31" spans="1:29" ht="10.199999999999999" customHeight="1">
      <c r="A31" s="35"/>
      <c r="B31" s="474">
        <v>4</v>
      </c>
      <c r="C31" s="758"/>
      <c r="D31" s="293"/>
      <c r="E31" s="293"/>
      <c r="F31" s="293"/>
      <c r="G31" s="293"/>
      <c r="H31" s="293"/>
      <c r="I31" s="293"/>
      <c r="J31" s="758"/>
      <c r="K31" s="754"/>
      <c r="L31" s="754"/>
      <c r="M31" s="754"/>
      <c r="N31" s="755"/>
      <c r="O31" s="753"/>
      <c r="P31" s="754"/>
      <c r="Q31" s="755"/>
      <c r="R31" s="758"/>
      <c r="S31" s="754"/>
      <c r="T31" s="754"/>
      <c r="U31" s="754"/>
      <c r="V31" s="363"/>
      <c r="W31" s="75"/>
      <c r="X31" s="36"/>
      <c r="Y31" s="36"/>
      <c r="Z31" s="14"/>
      <c r="AA31" s="386"/>
    </row>
    <row r="32" spans="1:29" ht="10.199999999999999" customHeight="1">
      <c r="A32" s="35"/>
      <c r="B32" s="771"/>
      <c r="C32" s="769"/>
      <c r="D32" s="240"/>
      <c r="E32" s="240"/>
      <c r="F32" s="240"/>
      <c r="G32" s="240"/>
      <c r="H32" s="240"/>
      <c r="I32" s="240"/>
      <c r="J32" s="756"/>
      <c r="K32" s="380"/>
      <c r="L32" s="380"/>
      <c r="M32" s="380"/>
      <c r="N32" s="757"/>
      <c r="O32" s="756"/>
      <c r="P32" s="380"/>
      <c r="Q32" s="757"/>
      <c r="R32" s="756"/>
      <c r="S32" s="380"/>
      <c r="T32" s="380"/>
      <c r="U32" s="380"/>
      <c r="V32" s="318"/>
      <c r="W32" s="75"/>
      <c r="X32" s="36"/>
      <c r="Y32" s="36"/>
      <c r="Z32" s="14"/>
      <c r="AA32" s="386"/>
    </row>
    <row r="33" spans="1:27" ht="10.199999999999999" customHeight="1">
      <c r="A33" s="35"/>
      <c r="B33" s="475"/>
      <c r="C33" s="770"/>
      <c r="D33" s="398"/>
      <c r="E33" s="398"/>
      <c r="F33" s="398"/>
      <c r="G33" s="398"/>
      <c r="H33" s="398"/>
      <c r="I33" s="398"/>
      <c r="J33" s="377"/>
      <c r="K33" s="378"/>
      <c r="L33" s="378"/>
      <c r="M33" s="378"/>
      <c r="N33" s="379"/>
      <c r="O33" s="377"/>
      <c r="P33" s="378"/>
      <c r="Q33" s="379"/>
      <c r="R33" s="367"/>
      <c r="S33" s="365"/>
      <c r="T33" s="365"/>
      <c r="U33" s="365"/>
      <c r="V33" s="365"/>
      <c r="W33" s="75"/>
      <c r="X33" s="36"/>
      <c r="Y33" s="36"/>
      <c r="Z33" s="14"/>
      <c r="AA33" s="386"/>
    </row>
    <row r="34" spans="1:27" ht="10.199999999999999" customHeight="1">
      <c r="A34" s="35"/>
      <c r="B34" s="474">
        <v>5</v>
      </c>
      <c r="C34" s="758"/>
      <c r="D34" s="293"/>
      <c r="E34" s="293"/>
      <c r="F34" s="293"/>
      <c r="G34" s="293"/>
      <c r="H34" s="293"/>
      <c r="I34" s="293"/>
      <c r="J34" s="758"/>
      <c r="K34" s="754"/>
      <c r="L34" s="754"/>
      <c r="M34" s="754"/>
      <c r="N34" s="755"/>
      <c r="O34" s="753"/>
      <c r="P34" s="754"/>
      <c r="Q34" s="755"/>
      <c r="R34" s="758"/>
      <c r="S34" s="754"/>
      <c r="T34" s="754"/>
      <c r="U34" s="754"/>
      <c r="V34" s="363"/>
      <c r="W34" s="75"/>
      <c r="X34" s="36"/>
      <c r="Y34" s="36"/>
      <c r="Z34" s="14"/>
      <c r="AA34" s="386"/>
    </row>
    <row r="35" spans="1:27" ht="10.199999999999999" customHeight="1">
      <c r="A35" s="35"/>
      <c r="B35" s="771"/>
      <c r="C35" s="769"/>
      <c r="D35" s="240"/>
      <c r="E35" s="240"/>
      <c r="F35" s="240"/>
      <c r="G35" s="240"/>
      <c r="H35" s="240"/>
      <c r="I35" s="240"/>
      <c r="J35" s="756"/>
      <c r="K35" s="380"/>
      <c r="L35" s="380"/>
      <c r="M35" s="380"/>
      <c r="N35" s="757"/>
      <c r="O35" s="756"/>
      <c r="P35" s="380"/>
      <c r="Q35" s="757"/>
      <c r="R35" s="756"/>
      <c r="S35" s="380"/>
      <c r="T35" s="380"/>
      <c r="U35" s="380"/>
      <c r="V35" s="318"/>
      <c r="W35" s="75"/>
      <c r="X35" s="36"/>
      <c r="Y35" s="36"/>
      <c r="Z35" s="14"/>
      <c r="AA35" s="386"/>
    </row>
    <row r="36" spans="1:27" ht="10.199999999999999" customHeight="1">
      <c r="A36" s="35"/>
      <c r="B36" s="475"/>
      <c r="C36" s="770"/>
      <c r="D36" s="398"/>
      <c r="E36" s="398"/>
      <c r="F36" s="398"/>
      <c r="G36" s="398"/>
      <c r="H36" s="398"/>
      <c r="I36" s="398"/>
      <c r="J36" s="377"/>
      <c r="K36" s="378"/>
      <c r="L36" s="378"/>
      <c r="M36" s="378"/>
      <c r="N36" s="379"/>
      <c r="O36" s="377"/>
      <c r="P36" s="378"/>
      <c r="Q36" s="379"/>
      <c r="R36" s="367"/>
      <c r="S36" s="365"/>
      <c r="T36" s="365"/>
      <c r="U36" s="365"/>
      <c r="V36" s="365"/>
      <c r="W36" s="75"/>
      <c r="X36" s="36"/>
      <c r="Y36" s="36"/>
      <c r="Z36" s="14"/>
      <c r="AA36" s="386"/>
    </row>
    <row r="37" spans="1:27" ht="10.199999999999999" customHeight="1">
      <c r="A37" s="35"/>
      <c r="B37" s="474">
        <v>6</v>
      </c>
      <c r="C37" s="758"/>
      <c r="D37" s="293"/>
      <c r="E37" s="293"/>
      <c r="F37" s="293"/>
      <c r="G37" s="293"/>
      <c r="H37" s="293"/>
      <c r="I37" s="293"/>
      <c r="J37" s="758"/>
      <c r="K37" s="754"/>
      <c r="L37" s="754"/>
      <c r="M37" s="754"/>
      <c r="N37" s="755"/>
      <c r="O37" s="753"/>
      <c r="P37" s="754"/>
      <c r="Q37" s="755"/>
      <c r="R37" s="758"/>
      <c r="S37" s="754"/>
      <c r="T37" s="754"/>
      <c r="U37" s="754"/>
      <c r="V37" s="363"/>
      <c r="W37" s="75"/>
      <c r="X37" s="36"/>
      <c r="Y37" s="36"/>
      <c r="Z37" s="14"/>
      <c r="AA37" s="386"/>
    </row>
    <row r="38" spans="1:27" ht="10.199999999999999" customHeight="1">
      <c r="A38" s="35"/>
      <c r="B38" s="771"/>
      <c r="C38" s="769"/>
      <c r="D38" s="240"/>
      <c r="E38" s="240"/>
      <c r="F38" s="240"/>
      <c r="G38" s="240"/>
      <c r="H38" s="240"/>
      <c r="I38" s="240"/>
      <c r="J38" s="756"/>
      <c r="K38" s="380"/>
      <c r="L38" s="380"/>
      <c r="M38" s="380"/>
      <c r="N38" s="757"/>
      <c r="O38" s="756"/>
      <c r="P38" s="380"/>
      <c r="Q38" s="757"/>
      <c r="R38" s="756"/>
      <c r="S38" s="380"/>
      <c r="T38" s="380"/>
      <c r="U38" s="380"/>
      <c r="V38" s="318"/>
      <c r="W38" s="75"/>
      <c r="X38" s="36"/>
      <c r="Y38" s="36"/>
      <c r="Z38" s="14"/>
      <c r="AA38" s="386"/>
    </row>
    <row r="39" spans="1:27" ht="10.199999999999999" customHeight="1">
      <c r="A39" s="35"/>
      <c r="B39" s="475"/>
      <c r="C39" s="770"/>
      <c r="D39" s="398"/>
      <c r="E39" s="398"/>
      <c r="F39" s="398"/>
      <c r="G39" s="398"/>
      <c r="H39" s="398"/>
      <c r="I39" s="398"/>
      <c r="J39" s="377"/>
      <c r="K39" s="378"/>
      <c r="L39" s="378"/>
      <c r="M39" s="378"/>
      <c r="N39" s="379"/>
      <c r="O39" s="377"/>
      <c r="P39" s="378"/>
      <c r="Q39" s="379"/>
      <c r="R39" s="367"/>
      <c r="S39" s="365"/>
      <c r="T39" s="365"/>
      <c r="U39" s="365"/>
      <c r="V39" s="365"/>
      <c r="W39" s="75"/>
      <c r="X39" s="36"/>
      <c r="Y39" s="36"/>
      <c r="Z39" s="14"/>
      <c r="AA39" s="386"/>
    </row>
    <row r="40" spans="1:27" ht="10.199999999999999" customHeight="1">
      <c r="A40" s="35"/>
      <c r="B40" s="474">
        <v>7</v>
      </c>
      <c r="C40" s="758"/>
      <c r="D40" s="293"/>
      <c r="E40" s="293"/>
      <c r="F40" s="293"/>
      <c r="G40" s="293"/>
      <c r="H40" s="293"/>
      <c r="I40" s="293"/>
      <c r="J40" s="758"/>
      <c r="K40" s="754"/>
      <c r="L40" s="754"/>
      <c r="M40" s="754"/>
      <c r="N40" s="755"/>
      <c r="O40" s="753"/>
      <c r="P40" s="754"/>
      <c r="Q40" s="755"/>
      <c r="R40" s="758"/>
      <c r="S40" s="754"/>
      <c r="T40" s="754"/>
      <c r="U40" s="754"/>
      <c r="V40" s="363"/>
      <c r="W40" s="75"/>
      <c r="X40" s="36"/>
      <c r="Y40" s="36"/>
      <c r="Z40" s="14"/>
      <c r="AA40" s="386"/>
    </row>
    <row r="41" spans="1:27" ht="10.199999999999999" customHeight="1">
      <c r="A41" s="35"/>
      <c r="B41" s="771"/>
      <c r="C41" s="769"/>
      <c r="D41" s="240"/>
      <c r="E41" s="240"/>
      <c r="F41" s="240"/>
      <c r="G41" s="240"/>
      <c r="H41" s="240"/>
      <c r="I41" s="240"/>
      <c r="J41" s="756"/>
      <c r="K41" s="380"/>
      <c r="L41" s="380"/>
      <c r="M41" s="380"/>
      <c r="N41" s="757"/>
      <c r="O41" s="756"/>
      <c r="P41" s="380"/>
      <c r="Q41" s="757"/>
      <c r="R41" s="756"/>
      <c r="S41" s="380"/>
      <c r="T41" s="380"/>
      <c r="U41" s="380"/>
      <c r="V41" s="318"/>
      <c r="W41" s="75"/>
      <c r="X41" s="36"/>
      <c r="Y41" s="36"/>
      <c r="Z41" s="14"/>
      <c r="AA41" s="386"/>
    </row>
    <row r="42" spans="1:27" ht="10.199999999999999" customHeight="1">
      <c r="A42" s="35"/>
      <c r="B42" s="475"/>
      <c r="C42" s="770"/>
      <c r="D42" s="398"/>
      <c r="E42" s="398"/>
      <c r="F42" s="398"/>
      <c r="G42" s="398"/>
      <c r="H42" s="398"/>
      <c r="I42" s="398"/>
      <c r="J42" s="377"/>
      <c r="K42" s="378"/>
      <c r="L42" s="378"/>
      <c r="M42" s="378"/>
      <c r="N42" s="379"/>
      <c r="O42" s="377"/>
      <c r="P42" s="378"/>
      <c r="Q42" s="379"/>
      <c r="R42" s="367"/>
      <c r="S42" s="365"/>
      <c r="T42" s="365"/>
      <c r="U42" s="365"/>
      <c r="V42" s="365"/>
      <c r="W42" s="75"/>
      <c r="X42" s="36"/>
      <c r="Y42" s="36"/>
      <c r="Z42" s="14"/>
      <c r="AA42" s="386"/>
    </row>
    <row r="43" spans="1:27" ht="10.199999999999999" customHeight="1">
      <c r="A43" s="35"/>
      <c r="B43" s="474">
        <v>8</v>
      </c>
      <c r="C43" s="758"/>
      <c r="D43" s="293"/>
      <c r="E43" s="293"/>
      <c r="F43" s="293"/>
      <c r="G43" s="293"/>
      <c r="H43" s="293"/>
      <c r="I43" s="293"/>
      <c r="J43" s="758"/>
      <c r="K43" s="754"/>
      <c r="L43" s="754"/>
      <c r="M43" s="754"/>
      <c r="N43" s="755"/>
      <c r="O43" s="753"/>
      <c r="P43" s="754"/>
      <c r="Q43" s="755"/>
      <c r="R43" s="758"/>
      <c r="S43" s="754"/>
      <c r="T43" s="754"/>
      <c r="U43" s="754"/>
      <c r="V43" s="363"/>
      <c r="W43" s="75"/>
      <c r="X43" s="36"/>
      <c r="Y43" s="36"/>
      <c r="Z43" s="14"/>
      <c r="AA43" s="386"/>
    </row>
    <row r="44" spans="1:27" ht="10.199999999999999" customHeight="1">
      <c r="A44" s="35"/>
      <c r="B44" s="771"/>
      <c r="C44" s="769"/>
      <c r="D44" s="240"/>
      <c r="E44" s="240"/>
      <c r="F44" s="240"/>
      <c r="G44" s="240"/>
      <c r="H44" s="240"/>
      <c r="I44" s="240"/>
      <c r="J44" s="756"/>
      <c r="K44" s="380"/>
      <c r="L44" s="380"/>
      <c r="M44" s="380"/>
      <c r="N44" s="757"/>
      <c r="O44" s="756"/>
      <c r="P44" s="380"/>
      <c r="Q44" s="757"/>
      <c r="R44" s="756"/>
      <c r="S44" s="380"/>
      <c r="T44" s="380"/>
      <c r="U44" s="380"/>
      <c r="V44" s="318"/>
      <c r="W44" s="75"/>
      <c r="X44" s="36"/>
      <c r="Y44" s="36"/>
      <c r="Z44" s="14"/>
      <c r="AA44" s="386"/>
    </row>
    <row r="45" spans="1:27" ht="10.199999999999999" customHeight="1">
      <c r="A45" s="35"/>
      <c r="B45" s="475"/>
      <c r="C45" s="770"/>
      <c r="D45" s="398"/>
      <c r="E45" s="398"/>
      <c r="F45" s="398"/>
      <c r="G45" s="398"/>
      <c r="H45" s="398"/>
      <c r="I45" s="398"/>
      <c r="J45" s="377"/>
      <c r="K45" s="378"/>
      <c r="L45" s="378"/>
      <c r="M45" s="378"/>
      <c r="N45" s="379"/>
      <c r="O45" s="377"/>
      <c r="P45" s="378"/>
      <c r="Q45" s="379"/>
      <c r="R45" s="367"/>
      <c r="S45" s="365"/>
      <c r="T45" s="365"/>
      <c r="U45" s="365"/>
      <c r="V45" s="365"/>
      <c r="W45" s="75"/>
      <c r="X45" s="36"/>
      <c r="Y45" s="36"/>
      <c r="Z45" s="14"/>
      <c r="AA45" s="386"/>
    </row>
    <row r="46" spans="1:27" ht="10.199999999999999" customHeight="1">
      <c r="A46" s="35"/>
      <c r="B46" s="474">
        <v>9</v>
      </c>
      <c r="C46" s="758"/>
      <c r="D46" s="293"/>
      <c r="E46" s="293"/>
      <c r="F46" s="293"/>
      <c r="G46" s="293"/>
      <c r="H46" s="293"/>
      <c r="I46" s="293"/>
      <c r="J46" s="758"/>
      <c r="K46" s="754"/>
      <c r="L46" s="754"/>
      <c r="M46" s="754"/>
      <c r="N46" s="755"/>
      <c r="O46" s="753"/>
      <c r="P46" s="754"/>
      <c r="Q46" s="755"/>
      <c r="R46" s="758"/>
      <c r="S46" s="754"/>
      <c r="T46" s="754"/>
      <c r="U46" s="754"/>
      <c r="V46" s="363"/>
      <c r="W46" s="75"/>
      <c r="X46" s="36"/>
      <c r="Y46" s="36"/>
      <c r="Z46" s="14"/>
      <c r="AA46" s="386"/>
    </row>
    <row r="47" spans="1:27" ht="10.199999999999999" customHeight="1">
      <c r="A47" s="35"/>
      <c r="B47" s="771"/>
      <c r="C47" s="769"/>
      <c r="D47" s="240"/>
      <c r="E47" s="240"/>
      <c r="F47" s="240"/>
      <c r="G47" s="240"/>
      <c r="H47" s="240"/>
      <c r="I47" s="240"/>
      <c r="J47" s="756"/>
      <c r="K47" s="380"/>
      <c r="L47" s="380"/>
      <c r="M47" s="380"/>
      <c r="N47" s="757"/>
      <c r="O47" s="756"/>
      <c r="P47" s="380"/>
      <c r="Q47" s="757"/>
      <c r="R47" s="756"/>
      <c r="S47" s="380"/>
      <c r="T47" s="380"/>
      <c r="U47" s="380"/>
      <c r="V47" s="318"/>
      <c r="W47" s="75"/>
      <c r="X47" s="36"/>
      <c r="Y47" s="36"/>
      <c r="Z47" s="14"/>
      <c r="AA47" s="386"/>
    </row>
    <row r="48" spans="1:27" ht="10.199999999999999" customHeight="1">
      <c r="A48" s="35"/>
      <c r="B48" s="475"/>
      <c r="C48" s="770"/>
      <c r="D48" s="398"/>
      <c r="E48" s="398"/>
      <c r="F48" s="398"/>
      <c r="G48" s="398"/>
      <c r="H48" s="398"/>
      <c r="I48" s="398"/>
      <c r="J48" s="377"/>
      <c r="K48" s="378"/>
      <c r="L48" s="378"/>
      <c r="M48" s="378"/>
      <c r="N48" s="379"/>
      <c r="O48" s="377"/>
      <c r="P48" s="378"/>
      <c r="Q48" s="379"/>
      <c r="R48" s="367"/>
      <c r="S48" s="365"/>
      <c r="T48" s="365"/>
      <c r="U48" s="365"/>
      <c r="V48" s="365"/>
      <c r="W48" s="75"/>
      <c r="X48" s="36"/>
      <c r="Y48" s="36"/>
      <c r="Z48" s="14"/>
      <c r="AA48" s="386"/>
    </row>
    <row r="49" spans="1:27" ht="10.199999999999999" customHeight="1">
      <c r="A49" s="35"/>
      <c r="B49" s="474">
        <v>10</v>
      </c>
      <c r="C49" s="758"/>
      <c r="D49" s="293"/>
      <c r="E49" s="293"/>
      <c r="F49" s="293"/>
      <c r="G49" s="293"/>
      <c r="H49" s="293"/>
      <c r="I49" s="293"/>
      <c r="J49" s="758"/>
      <c r="K49" s="754"/>
      <c r="L49" s="754"/>
      <c r="M49" s="754"/>
      <c r="N49" s="755"/>
      <c r="O49" s="753"/>
      <c r="P49" s="754"/>
      <c r="Q49" s="755"/>
      <c r="R49" s="758"/>
      <c r="S49" s="754"/>
      <c r="T49" s="754"/>
      <c r="U49" s="754"/>
      <c r="V49" s="364"/>
      <c r="W49" s="14"/>
      <c r="X49" s="36"/>
      <c r="Y49" s="36"/>
      <c r="Z49" s="14"/>
      <c r="AA49" s="386"/>
    </row>
    <row r="50" spans="1:27" ht="10.199999999999999" customHeight="1">
      <c r="A50" s="35"/>
      <c r="B50" s="771"/>
      <c r="C50" s="769"/>
      <c r="D50" s="240"/>
      <c r="E50" s="240"/>
      <c r="F50" s="240"/>
      <c r="G50" s="240"/>
      <c r="H50" s="240"/>
      <c r="I50" s="240"/>
      <c r="J50" s="756"/>
      <c r="K50" s="380"/>
      <c r="L50" s="380"/>
      <c r="M50" s="380"/>
      <c r="N50" s="757"/>
      <c r="O50" s="756"/>
      <c r="P50" s="380"/>
      <c r="Q50" s="757"/>
      <c r="R50" s="756"/>
      <c r="S50" s="380"/>
      <c r="T50" s="380"/>
      <c r="U50" s="380"/>
      <c r="V50" s="759"/>
      <c r="W50" s="36"/>
      <c r="X50" s="36"/>
      <c r="Y50" s="36"/>
      <c r="Z50" s="14"/>
      <c r="AA50" s="386"/>
    </row>
    <row r="51" spans="1:27" ht="10.199999999999999" customHeight="1">
      <c r="A51" s="35"/>
      <c r="B51" s="475"/>
      <c r="C51" s="770"/>
      <c r="D51" s="398"/>
      <c r="E51" s="398"/>
      <c r="F51" s="398"/>
      <c r="G51" s="398"/>
      <c r="H51" s="398"/>
      <c r="I51" s="398"/>
      <c r="J51" s="377"/>
      <c r="K51" s="378"/>
      <c r="L51" s="378"/>
      <c r="M51" s="378"/>
      <c r="N51" s="379"/>
      <c r="O51" s="377"/>
      <c r="P51" s="378"/>
      <c r="Q51" s="379"/>
      <c r="R51" s="367"/>
      <c r="S51" s="365"/>
      <c r="T51" s="365"/>
      <c r="U51" s="365"/>
      <c r="V51" s="366"/>
      <c r="W51" s="36"/>
      <c r="X51" s="36"/>
      <c r="Y51" s="36"/>
      <c r="Z51" s="14"/>
      <c r="AA51" s="386"/>
    </row>
    <row r="52" spans="1:27" ht="10.199999999999999" customHeight="1">
      <c r="A52" s="35"/>
      <c r="B52" s="474">
        <v>11</v>
      </c>
      <c r="C52" s="758"/>
      <c r="D52" s="293"/>
      <c r="E52" s="293"/>
      <c r="F52" s="293"/>
      <c r="G52" s="293"/>
      <c r="H52" s="293"/>
      <c r="I52" s="293"/>
      <c r="J52" s="758"/>
      <c r="K52" s="754"/>
      <c r="L52" s="754"/>
      <c r="M52" s="754"/>
      <c r="N52" s="755"/>
      <c r="O52" s="753"/>
      <c r="P52" s="754"/>
      <c r="Q52" s="755"/>
      <c r="R52" s="758"/>
      <c r="S52" s="754"/>
      <c r="T52" s="754"/>
      <c r="U52" s="754"/>
      <c r="V52" s="364"/>
      <c r="W52" s="36"/>
      <c r="X52" s="36"/>
      <c r="Y52" s="36"/>
      <c r="Z52" s="14"/>
      <c r="AA52" s="386"/>
    </row>
    <row r="53" spans="1:27" ht="10.199999999999999" customHeight="1">
      <c r="A53" s="35"/>
      <c r="B53" s="771"/>
      <c r="C53" s="769"/>
      <c r="D53" s="240"/>
      <c r="E53" s="240"/>
      <c r="F53" s="240"/>
      <c r="G53" s="240"/>
      <c r="H53" s="240"/>
      <c r="I53" s="240"/>
      <c r="J53" s="756"/>
      <c r="K53" s="380"/>
      <c r="L53" s="380"/>
      <c r="M53" s="380"/>
      <c r="N53" s="757"/>
      <c r="O53" s="756"/>
      <c r="P53" s="380"/>
      <c r="Q53" s="757"/>
      <c r="R53" s="756"/>
      <c r="S53" s="380"/>
      <c r="T53" s="380"/>
      <c r="U53" s="380"/>
      <c r="V53" s="759"/>
      <c r="W53" s="36"/>
      <c r="X53" s="36"/>
      <c r="Y53" s="36"/>
      <c r="Z53" s="14"/>
      <c r="AA53" s="386"/>
    </row>
    <row r="54" spans="1:27" ht="10.199999999999999" customHeight="1">
      <c r="A54" s="35"/>
      <c r="B54" s="475"/>
      <c r="C54" s="770"/>
      <c r="D54" s="398"/>
      <c r="E54" s="398"/>
      <c r="F54" s="398"/>
      <c r="G54" s="398"/>
      <c r="H54" s="398"/>
      <c r="I54" s="398"/>
      <c r="J54" s="377"/>
      <c r="K54" s="378"/>
      <c r="L54" s="378"/>
      <c r="M54" s="378"/>
      <c r="N54" s="379"/>
      <c r="O54" s="377"/>
      <c r="P54" s="378"/>
      <c r="Q54" s="379"/>
      <c r="R54" s="367"/>
      <c r="S54" s="365"/>
      <c r="T54" s="365"/>
      <c r="U54" s="365"/>
      <c r="V54" s="366"/>
      <c r="W54" s="36"/>
      <c r="X54" s="36"/>
      <c r="Y54" s="36"/>
      <c r="Z54" s="14"/>
      <c r="AA54" s="386"/>
    </row>
    <row r="55" spans="1:27" ht="10.199999999999999" customHeight="1">
      <c r="A55" s="35"/>
      <c r="B55" s="474">
        <v>12</v>
      </c>
      <c r="C55" s="758"/>
      <c r="D55" s="293"/>
      <c r="E55" s="293"/>
      <c r="F55" s="293"/>
      <c r="G55" s="293"/>
      <c r="H55" s="293"/>
      <c r="I55" s="293"/>
      <c r="J55" s="758"/>
      <c r="K55" s="754"/>
      <c r="L55" s="754"/>
      <c r="M55" s="754"/>
      <c r="N55" s="755"/>
      <c r="O55" s="753"/>
      <c r="P55" s="754"/>
      <c r="Q55" s="755"/>
      <c r="R55" s="758"/>
      <c r="S55" s="754"/>
      <c r="T55" s="754"/>
      <c r="U55" s="754"/>
      <c r="V55" s="364"/>
      <c r="W55" s="36"/>
      <c r="X55" s="36"/>
      <c r="Y55" s="36"/>
      <c r="Z55" s="14"/>
      <c r="AA55" s="386"/>
    </row>
    <row r="56" spans="1:27" ht="10.199999999999999" customHeight="1">
      <c r="A56" s="35"/>
      <c r="B56" s="771"/>
      <c r="C56" s="769"/>
      <c r="D56" s="240"/>
      <c r="E56" s="240"/>
      <c r="F56" s="240"/>
      <c r="G56" s="240"/>
      <c r="H56" s="240"/>
      <c r="I56" s="240"/>
      <c r="J56" s="756"/>
      <c r="K56" s="380"/>
      <c r="L56" s="380"/>
      <c r="M56" s="380"/>
      <c r="N56" s="757"/>
      <c r="O56" s="756"/>
      <c r="P56" s="380"/>
      <c r="Q56" s="757"/>
      <c r="R56" s="756"/>
      <c r="S56" s="380"/>
      <c r="T56" s="380"/>
      <c r="U56" s="380"/>
      <c r="V56" s="759"/>
      <c r="W56" s="36"/>
      <c r="X56" s="36"/>
      <c r="Y56" s="36"/>
      <c r="Z56" s="14"/>
      <c r="AA56" s="386"/>
    </row>
    <row r="57" spans="1:27" ht="10.199999999999999" customHeight="1">
      <c r="A57" s="35"/>
      <c r="B57" s="475"/>
      <c r="C57" s="770"/>
      <c r="D57" s="398"/>
      <c r="E57" s="398"/>
      <c r="F57" s="398"/>
      <c r="G57" s="398"/>
      <c r="H57" s="398"/>
      <c r="I57" s="398"/>
      <c r="J57" s="377"/>
      <c r="K57" s="378"/>
      <c r="L57" s="378"/>
      <c r="M57" s="378"/>
      <c r="N57" s="379"/>
      <c r="O57" s="377"/>
      <c r="P57" s="378"/>
      <c r="Q57" s="379"/>
      <c r="R57" s="367"/>
      <c r="S57" s="365"/>
      <c r="T57" s="365"/>
      <c r="U57" s="365"/>
      <c r="V57" s="366"/>
      <c r="W57" s="36"/>
      <c r="X57" s="36"/>
      <c r="Y57" s="36"/>
      <c r="Z57" s="14"/>
      <c r="AA57" s="386"/>
    </row>
    <row r="58" spans="1:27" ht="10.199999999999999" customHeight="1">
      <c r="A58" s="35"/>
      <c r="B58" s="474">
        <v>13</v>
      </c>
      <c r="C58" s="758"/>
      <c r="D58" s="293"/>
      <c r="E58" s="293"/>
      <c r="F58" s="293"/>
      <c r="G58" s="293"/>
      <c r="H58" s="293"/>
      <c r="I58" s="293"/>
      <c r="J58" s="758"/>
      <c r="K58" s="754"/>
      <c r="L58" s="754"/>
      <c r="M58" s="754"/>
      <c r="N58" s="755"/>
      <c r="O58" s="753"/>
      <c r="P58" s="754"/>
      <c r="Q58" s="755"/>
      <c r="R58" s="758"/>
      <c r="S58" s="754"/>
      <c r="T58" s="754"/>
      <c r="U58" s="754"/>
      <c r="V58" s="364"/>
      <c r="W58" s="36"/>
      <c r="X58" s="36"/>
      <c r="Y58" s="36"/>
      <c r="Z58" s="14"/>
      <c r="AA58" s="386"/>
    </row>
    <row r="59" spans="1:27" ht="10.199999999999999" customHeight="1">
      <c r="A59" s="35"/>
      <c r="B59" s="771"/>
      <c r="C59" s="769"/>
      <c r="D59" s="240"/>
      <c r="E59" s="240"/>
      <c r="F59" s="240"/>
      <c r="G59" s="240"/>
      <c r="H59" s="240"/>
      <c r="I59" s="240"/>
      <c r="J59" s="756"/>
      <c r="K59" s="380"/>
      <c r="L59" s="380"/>
      <c r="M59" s="380"/>
      <c r="N59" s="757"/>
      <c r="O59" s="756"/>
      <c r="P59" s="380"/>
      <c r="Q59" s="757"/>
      <c r="R59" s="756"/>
      <c r="S59" s="380"/>
      <c r="T59" s="380"/>
      <c r="U59" s="380"/>
      <c r="V59" s="759"/>
      <c r="W59" s="36"/>
      <c r="X59" s="36"/>
      <c r="Y59" s="36"/>
      <c r="Z59" s="14"/>
      <c r="AA59" s="386"/>
    </row>
    <row r="60" spans="1:27" ht="10.199999999999999" customHeight="1">
      <c r="A60" s="35"/>
      <c r="B60" s="475"/>
      <c r="C60" s="770"/>
      <c r="D60" s="398"/>
      <c r="E60" s="398"/>
      <c r="F60" s="398"/>
      <c r="G60" s="398"/>
      <c r="H60" s="398"/>
      <c r="I60" s="398"/>
      <c r="J60" s="377"/>
      <c r="K60" s="378"/>
      <c r="L60" s="378"/>
      <c r="M60" s="378"/>
      <c r="N60" s="379"/>
      <c r="O60" s="377"/>
      <c r="P60" s="378"/>
      <c r="Q60" s="379"/>
      <c r="R60" s="367"/>
      <c r="S60" s="365"/>
      <c r="T60" s="365"/>
      <c r="U60" s="365"/>
      <c r="V60" s="366"/>
      <c r="W60" s="36"/>
      <c r="X60" s="36"/>
      <c r="Y60" s="36"/>
      <c r="Z60" s="14"/>
      <c r="AA60" s="386"/>
    </row>
    <row r="61" spans="1:27" ht="10.199999999999999" customHeight="1">
      <c r="A61" s="35"/>
      <c r="B61" s="474">
        <v>14</v>
      </c>
      <c r="C61" s="758"/>
      <c r="D61" s="293"/>
      <c r="E61" s="293"/>
      <c r="F61" s="293"/>
      <c r="G61" s="293"/>
      <c r="H61" s="293"/>
      <c r="I61" s="293"/>
      <c r="J61" s="758"/>
      <c r="K61" s="754"/>
      <c r="L61" s="754"/>
      <c r="M61" s="754"/>
      <c r="N61" s="755"/>
      <c r="O61" s="753"/>
      <c r="P61" s="754"/>
      <c r="Q61" s="755"/>
      <c r="R61" s="758"/>
      <c r="S61" s="754"/>
      <c r="T61" s="754"/>
      <c r="U61" s="754"/>
      <c r="V61" s="364"/>
      <c r="W61" s="36"/>
      <c r="X61" s="36"/>
      <c r="Y61" s="36"/>
      <c r="Z61" s="14"/>
      <c r="AA61" s="386"/>
    </row>
    <row r="62" spans="1:27" ht="10.199999999999999" customHeight="1">
      <c r="A62" s="35"/>
      <c r="B62" s="771"/>
      <c r="C62" s="769"/>
      <c r="D62" s="240"/>
      <c r="E62" s="240"/>
      <c r="F62" s="240"/>
      <c r="G62" s="240"/>
      <c r="H62" s="240"/>
      <c r="I62" s="240"/>
      <c r="J62" s="756"/>
      <c r="K62" s="380"/>
      <c r="L62" s="380"/>
      <c r="M62" s="380"/>
      <c r="N62" s="757"/>
      <c r="O62" s="756"/>
      <c r="P62" s="380"/>
      <c r="Q62" s="757"/>
      <c r="R62" s="756"/>
      <c r="S62" s="380"/>
      <c r="T62" s="380"/>
      <c r="U62" s="380"/>
      <c r="V62" s="759"/>
      <c r="W62" s="36"/>
      <c r="X62" s="36"/>
      <c r="Y62" s="36"/>
      <c r="Z62" s="14"/>
      <c r="AA62" s="386"/>
    </row>
    <row r="63" spans="1:27" ht="10.199999999999999" customHeight="1">
      <c r="A63" s="35"/>
      <c r="B63" s="475"/>
      <c r="C63" s="770"/>
      <c r="D63" s="398"/>
      <c r="E63" s="398"/>
      <c r="F63" s="398"/>
      <c r="G63" s="398"/>
      <c r="H63" s="398"/>
      <c r="I63" s="398"/>
      <c r="J63" s="377"/>
      <c r="K63" s="378"/>
      <c r="L63" s="378"/>
      <c r="M63" s="378"/>
      <c r="N63" s="379"/>
      <c r="O63" s="377"/>
      <c r="P63" s="378"/>
      <c r="Q63" s="379"/>
      <c r="R63" s="367"/>
      <c r="S63" s="365"/>
      <c r="T63" s="365"/>
      <c r="U63" s="365"/>
      <c r="V63" s="366"/>
      <c r="W63" s="36"/>
      <c r="X63" s="36"/>
      <c r="Y63" s="36"/>
      <c r="Z63" s="14"/>
      <c r="AA63" s="386"/>
    </row>
    <row r="64" spans="1:27" ht="10.199999999999999" customHeight="1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14"/>
      <c r="AA64" s="386"/>
    </row>
    <row r="65" spans="1:30" ht="10.199999999999999" customHeight="1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14"/>
      <c r="AA65" s="386"/>
    </row>
    <row r="66" spans="1:30" ht="10.199999999999999" customHeight="1">
      <c r="C66" s="436" t="s">
        <v>477</v>
      </c>
      <c r="D66" s="318"/>
      <c r="E66" s="318"/>
      <c r="F66" s="318"/>
      <c r="G66" s="318"/>
      <c r="H66" s="318"/>
      <c r="I66" s="49"/>
      <c r="J66" s="772"/>
      <c r="K66" s="773"/>
      <c r="L66" s="773"/>
      <c r="M66" s="36"/>
      <c r="N66" s="795" t="s">
        <v>148</v>
      </c>
      <c r="O66" s="796"/>
      <c r="P66" s="796"/>
      <c r="AA66" s="386"/>
    </row>
    <row r="67" spans="1:30" ht="10.199999999999999" customHeight="1">
      <c r="C67" s="318"/>
      <c r="D67" s="318"/>
      <c r="E67" s="318"/>
      <c r="F67" s="318"/>
      <c r="G67" s="318"/>
      <c r="H67" s="318"/>
      <c r="I67" s="49"/>
      <c r="J67" s="774"/>
      <c r="K67" s="774"/>
      <c r="L67" s="774"/>
      <c r="M67" s="36"/>
      <c r="N67" s="797"/>
      <c r="O67" s="797"/>
      <c r="P67" s="797"/>
      <c r="AA67" s="386"/>
    </row>
    <row r="68" spans="1:30" ht="10.199999999999999" customHeight="1">
      <c r="B68" s="28"/>
      <c r="C68" s="36"/>
      <c r="D68" s="36"/>
      <c r="E68" s="36"/>
      <c r="F68" s="36"/>
      <c r="G68" s="36"/>
      <c r="H68" s="36"/>
      <c r="I68" s="36"/>
      <c r="J68" s="36"/>
      <c r="K68" s="37"/>
      <c r="L68" s="36"/>
      <c r="M68" s="36"/>
      <c r="N68" s="36"/>
      <c r="O68" s="36"/>
      <c r="P68" s="36"/>
      <c r="AA68" s="386"/>
    </row>
    <row r="69" spans="1:30" ht="10.199999999999999" customHeight="1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AA69" s="386"/>
    </row>
    <row r="70" spans="1:30" ht="10.199999999999999" customHeight="1">
      <c r="C70" s="436" t="s">
        <v>478</v>
      </c>
      <c r="D70" s="318"/>
      <c r="E70" s="318"/>
      <c r="F70" s="318"/>
      <c r="G70" s="318"/>
      <c r="H70" s="318"/>
      <c r="I70" s="49"/>
      <c r="J70" s="772"/>
      <c r="K70" s="773"/>
      <c r="L70" s="773"/>
      <c r="M70" s="36"/>
      <c r="N70" s="795" t="s">
        <v>148</v>
      </c>
      <c r="O70" s="796"/>
      <c r="P70" s="796"/>
      <c r="AA70" s="386"/>
    </row>
    <row r="71" spans="1:30" ht="10.199999999999999" customHeight="1">
      <c r="B71" s="39"/>
      <c r="C71" s="318"/>
      <c r="D71" s="318"/>
      <c r="E71" s="318"/>
      <c r="F71" s="318"/>
      <c r="G71" s="318"/>
      <c r="H71" s="318"/>
      <c r="I71" s="49"/>
      <c r="J71" s="774"/>
      <c r="K71" s="774"/>
      <c r="L71" s="774"/>
      <c r="M71" s="36"/>
      <c r="N71" s="797"/>
      <c r="O71" s="797"/>
      <c r="P71" s="797"/>
      <c r="Q71" s="40"/>
      <c r="R71" s="40"/>
      <c r="AA71" s="386"/>
    </row>
    <row r="72" spans="1:30" ht="10.199999999999999" customHeigh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N72" s="38"/>
      <c r="O72" s="38"/>
      <c r="Q72" s="40"/>
      <c r="R72" s="40"/>
      <c r="AA72" s="386"/>
    </row>
    <row r="73" spans="1:30" ht="10.199999999999999" customHeight="1">
      <c r="B73" s="436" t="s">
        <v>149</v>
      </c>
      <c r="C73" s="436"/>
      <c r="D73" s="436"/>
      <c r="E73" s="436"/>
      <c r="F73" s="436"/>
      <c r="G73" s="436"/>
      <c r="H73" s="39"/>
      <c r="I73" s="39"/>
      <c r="J73" s="39"/>
      <c r="K73" s="39"/>
      <c r="L73" s="39"/>
      <c r="N73" s="38"/>
      <c r="O73" s="38"/>
      <c r="Q73" s="40"/>
      <c r="R73" s="40"/>
      <c r="AA73" s="386"/>
    </row>
    <row r="74" spans="1:30" ht="10.199999999999999" customHeight="1">
      <c r="B74" s="436"/>
      <c r="C74" s="436"/>
      <c r="D74" s="436"/>
      <c r="E74" s="436"/>
      <c r="F74" s="436"/>
      <c r="G74" s="436"/>
      <c r="H74" s="39"/>
      <c r="I74" s="39"/>
      <c r="J74" s="39"/>
      <c r="K74" s="39"/>
      <c r="L74" s="39"/>
      <c r="N74" s="38"/>
      <c r="O74" s="38"/>
      <c r="Q74" s="40"/>
      <c r="R74" s="40"/>
      <c r="AA74" s="386"/>
      <c r="AB74" s="240"/>
      <c r="AC74" s="240"/>
      <c r="AD74" s="19"/>
    </row>
    <row r="75" spans="1:30" ht="10.199999999999999" customHeight="1">
      <c r="AA75" s="386"/>
    </row>
    <row r="76" spans="1:30" ht="10.199999999999999" customHeight="1">
      <c r="B76" s="4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42"/>
      <c r="S76" s="14"/>
      <c r="T76" s="14"/>
      <c r="U76" s="41"/>
      <c r="V76" s="41"/>
      <c r="W76" s="36"/>
      <c r="X76" s="36"/>
      <c r="Y76" s="36"/>
      <c r="Z76" s="36"/>
      <c r="AA76" s="386"/>
    </row>
    <row r="77" spans="1:30" ht="10.199999999999999" customHeight="1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14"/>
      <c r="S77" s="14"/>
      <c r="T77" s="14"/>
      <c r="U77" s="41"/>
      <c r="V77" s="36"/>
      <c r="W77" s="36"/>
      <c r="X77" s="36"/>
      <c r="Y77" s="36"/>
      <c r="Z77" s="36"/>
      <c r="AA77" s="386"/>
    </row>
    <row r="78" spans="1:30" ht="10.199999999999999" customHeight="1">
      <c r="B78" s="687"/>
      <c r="C78" s="687"/>
      <c r="D78" s="687"/>
      <c r="E78" s="687"/>
      <c r="F78" s="687"/>
      <c r="G78" s="687"/>
      <c r="H78" s="687"/>
      <c r="K78" s="687"/>
      <c r="L78" s="687"/>
      <c r="M78" s="687"/>
      <c r="N78" s="687"/>
      <c r="O78" s="687"/>
      <c r="P78" s="687"/>
      <c r="Q78" s="687"/>
      <c r="T78" s="687"/>
      <c r="U78" s="687"/>
      <c r="V78" s="687"/>
      <c r="W78" s="687"/>
      <c r="X78" s="687"/>
      <c r="Y78" s="687"/>
      <c r="Z78" s="687"/>
      <c r="AA78" s="386"/>
    </row>
    <row r="79" spans="1:30" ht="10.199999999999999" customHeight="1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AA79" s="386"/>
      <c r="AD79" s="15"/>
    </row>
    <row r="80" spans="1:30" ht="10.199999999999999" customHeight="1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AA80" s="386"/>
    </row>
    <row r="81" spans="2:27" ht="10.199999999999999" customHeight="1">
      <c r="AA81" s="386"/>
    </row>
    <row r="82" spans="2:27" ht="10.199999999999999" customHeight="1">
      <c r="AA82" s="386"/>
    </row>
    <row r="83" spans="2:27" ht="10.199999999999999" customHeight="1">
      <c r="AA83" s="386"/>
    </row>
    <row r="84" spans="2:27" ht="10.199999999999999" customHeight="1">
      <c r="B84" s="687"/>
      <c r="C84" s="687"/>
      <c r="D84" s="687"/>
      <c r="E84" s="687"/>
      <c r="F84" s="687"/>
      <c r="G84" s="687"/>
      <c r="H84" s="687"/>
      <c r="K84" s="687"/>
      <c r="L84" s="687"/>
      <c r="M84" s="687"/>
      <c r="N84" s="687"/>
      <c r="O84" s="687"/>
      <c r="P84" s="687"/>
      <c r="Q84" s="687"/>
      <c r="T84" s="687"/>
      <c r="U84" s="687"/>
      <c r="V84" s="687"/>
      <c r="W84" s="687"/>
      <c r="X84" s="687"/>
      <c r="Y84" s="687"/>
      <c r="Z84" s="687"/>
      <c r="AA84" s="386"/>
    </row>
    <row r="85" spans="2:27" ht="10.199999999999999" customHeight="1">
      <c r="B85" s="30"/>
      <c r="C85" s="30"/>
      <c r="D85" s="30"/>
      <c r="E85" s="30"/>
      <c r="F85" s="30"/>
      <c r="G85" s="30"/>
      <c r="J85" s="30"/>
      <c r="K85" s="30"/>
      <c r="L85" s="30"/>
      <c r="M85" s="30"/>
      <c r="N85" s="30"/>
      <c r="O85" s="30"/>
      <c r="R85" s="30"/>
      <c r="S85" s="30"/>
      <c r="T85" s="30"/>
      <c r="U85" s="30"/>
      <c r="V85" s="30"/>
      <c r="W85" s="30"/>
      <c r="AA85" s="386"/>
    </row>
    <row r="86" spans="2:27" ht="10.199999999999999" customHeight="1" thickBot="1">
      <c r="AA86" s="386"/>
    </row>
    <row r="87" spans="2:27" ht="10.199999999999999" customHeight="1">
      <c r="B87" s="599" t="s">
        <v>1</v>
      </c>
      <c r="C87" s="600"/>
      <c r="D87" s="600"/>
      <c r="E87" s="600"/>
      <c r="F87" s="600"/>
      <c r="G87" s="674"/>
      <c r="H87" s="854" t="s">
        <v>90</v>
      </c>
      <c r="I87" s="600"/>
      <c r="J87" s="600"/>
      <c r="K87" s="600"/>
      <c r="L87" s="600"/>
      <c r="M87" s="600"/>
      <c r="N87" s="600"/>
      <c r="O87" s="600"/>
      <c r="P87" s="600"/>
      <c r="Q87" s="1"/>
      <c r="R87" s="1"/>
      <c r="S87" s="1"/>
      <c r="T87" s="1"/>
      <c r="U87" s="1"/>
      <c r="V87" s="1"/>
      <c r="W87" s="1"/>
      <c r="X87" s="1"/>
      <c r="Y87" s="2"/>
      <c r="Z87" s="3"/>
      <c r="AA87" s="386"/>
    </row>
    <row r="88" spans="2:27" ht="10.199999999999999" customHeight="1">
      <c r="B88" s="581"/>
      <c r="C88" s="318"/>
      <c r="D88" s="318"/>
      <c r="E88" s="318"/>
      <c r="F88" s="318"/>
      <c r="G88" s="240"/>
      <c r="H88" s="318"/>
      <c r="I88" s="318"/>
      <c r="J88" s="318"/>
      <c r="K88" s="318"/>
      <c r="L88" s="318"/>
      <c r="M88" s="318"/>
      <c r="N88" s="318"/>
      <c r="O88" s="318"/>
      <c r="P88" s="318"/>
      <c r="Y88" s="4"/>
      <c r="Z88" s="3"/>
      <c r="AA88" s="386"/>
    </row>
    <row r="89" spans="2:27" ht="10.199999999999999" customHeight="1">
      <c r="B89" s="3"/>
      <c r="Y89" s="4"/>
      <c r="Z89" s="3"/>
      <c r="AA89" s="386"/>
    </row>
    <row r="90" spans="2:27" ht="10.199999999999999" customHeight="1">
      <c r="B90" s="684" t="s">
        <v>494</v>
      </c>
      <c r="C90" s="240"/>
      <c r="D90" s="240"/>
      <c r="E90" s="240"/>
      <c r="F90" s="240"/>
      <c r="G90" s="240"/>
      <c r="H90" s="465"/>
      <c r="I90" s="465"/>
      <c r="J90" s="708"/>
      <c r="K90" s="36"/>
      <c r="L90" s="465"/>
      <c r="M90" s="465"/>
      <c r="N90" s="708"/>
      <c r="P90" s="401" t="s">
        <v>150</v>
      </c>
      <c r="Q90" s="240"/>
      <c r="R90" s="240"/>
      <c r="S90" s="465"/>
      <c r="T90" s="465"/>
      <c r="U90" s="708"/>
      <c r="V90" s="36"/>
      <c r="Y90" s="4"/>
      <c r="Z90" s="3"/>
      <c r="AA90" s="386"/>
    </row>
    <row r="91" spans="2:27" ht="10.199999999999999" customHeight="1">
      <c r="B91" s="407"/>
      <c r="C91" s="240"/>
      <c r="D91" s="240"/>
      <c r="E91" s="240"/>
      <c r="F91" s="240"/>
      <c r="G91" s="240"/>
      <c r="H91" s="484"/>
      <c r="I91" s="484"/>
      <c r="J91" s="709"/>
      <c r="K91" s="36"/>
      <c r="L91" s="484"/>
      <c r="M91" s="484"/>
      <c r="N91" s="709"/>
      <c r="P91" s="240"/>
      <c r="Q91" s="240"/>
      <c r="R91" s="240"/>
      <c r="S91" s="484"/>
      <c r="T91" s="484"/>
      <c r="U91" s="709"/>
      <c r="V91" s="36"/>
      <c r="Y91" s="4"/>
      <c r="Z91" s="3"/>
      <c r="AA91" s="386"/>
    </row>
    <row r="92" spans="2:27" ht="10.199999999999999" customHeight="1">
      <c r="B92" s="24"/>
      <c r="C92" s="21"/>
      <c r="D92" s="21"/>
      <c r="E92" s="21"/>
      <c r="F92" s="18"/>
      <c r="G92" s="18"/>
      <c r="H92" s="803" t="s">
        <v>98</v>
      </c>
      <c r="I92" s="293"/>
      <c r="J92" s="293"/>
      <c r="L92" s="803" t="s">
        <v>302</v>
      </c>
      <c r="M92" s="293"/>
      <c r="N92" s="293"/>
      <c r="Y92" s="4"/>
      <c r="Z92" s="3"/>
      <c r="AA92" s="386"/>
    </row>
    <row r="93" spans="2:27" ht="9.6" customHeight="1">
      <c r="B93" s="684" t="s">
        <v>151</v>
      </c>
      <c r="C93" s="240"/>
      <c r="D93" s="240"/>
      <c r="E93" s="240"/>
      <c r="F93" s="240"/>
      <c r="G93" s="240"/>
      <c r="H93" s="240"/>
      <c r="I93" s="240"/>
      <c r="J93" s="465"/>
      <c r="K93" s="465"/>
      <c r="L93" s="708"/>
      <c r="M93" s="44"/>
      <c r="N93" s="44"/>
      <c r="O93" s="44"/>
      <c r="P93" s="401" t="s">
        <v>152</v>
      </c>
      <c r="Q93" s="240"/>
      <c r="R93" s="240"/>
      <c r="S93" s="465"/>
      <c r="T93" s="465"/>
      <c r="U93" s="708"/>
      <c r="Y93" s="4"/>
      <c r="Z93" s="3"/>
      <c r="AA93" s="386"/>
    </row>
    <row r="94" spans="2:27" ht="10.199999999999999" customHeight="1">
      <c r="B94" s="407"/>
      <c r="C94" s="240"/>
      <c r="D94" s="240"/>
      <c r="E94" s="240"/>
      <c r="F94" s="240"/>
      <c r="G94" s="240"/>
      <c r="H94" s="240"/>
      <c r="I94" s="240"/>
      <c r="J94" s="484"/>
      <c r="K94" s="484"/>
      <c r="L94" s="709"/>
      <c r="M94" s="44"/>
      <c r="N94" s="44"/>
      <c r="O94" s="44"/>
      <c r="P94" s="240"/>
      <c r="Q94" s="240"/>
      <c r="R94" s="240"/>
      <c r="S94" s="484"/>
      <c r="T94" s="484"/>
      <c r="U94" s="709"/>
      <c r="Y94" s="4"/>
      <c r="Z94" s="3"/>
      <c r="AA94" s="386"/>
    </row>
    <row r="95" spans="2:27" ht="10.199999999999999" customHeight="1">
      <c r="B95" s="24"/>
      <c r="C95" s="21"/>
      <c r="D95" s="21"/>
      <c r="E95" s="21"/>
      <c r="F95" s="18"/>
      <c r="G95" s="18"/>
      <c r="H95" s="18"/>
      <c r="Y95" s="4"/>
      <c r="Z95" s="3"/>
      <c r="AA95" s="386"/>
    </row>
    <row r="96" spans="2:27" ht="10.199999999999999" customHeight="1" thickBot="1">
      <c r="B96" s="25"/>
      <c r="C96" s="26"/>
      <c r="D96" s="26"/>
      <c r="E96" s="26"/>
      <c r="F96" s="27"/>
      <c r="G96" s="27"/>
      <c r="H96" s="2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3"/>
      <c r="AA96" s="386"/>
    </row>
    <row r="97" spans="2:27" ht="10.199999999999999" customHeight="1">
      <c r="N97" s="36"/>
      <c r="O97" s="36"/>
      <c r="R97" s="36"/>
      <c r="S97" s="36"/>
      <c r="T97" s="36"/>
      <c r="U97" s="37"/>
      <c r="V97" s="37"/>
      <c r="AA97" s="386"/>
    </row>
    <row r="98" spans="2:27" ht="10.199999999999999" customHeight="1">
      <c r="B98" s="401" t="s">
        <v>7</v>
      </c>
      <c r="C98" s="318"/>
      <c r="D98" s="318"/>
      <c r="E98" s="318"/>
      <c r="F98" s="318"/>
      <c r="G98" s="318"/>
      <c r="H98" s="318"/>
      <c r="I98" s="318"/>
      <c r="J98" s="318"/>
      <c r="K98" s="44"/>
      <c r="Q98" s="36"/>
      <c r="R98" s="36"/>
      <c r="S98" s="36"/>
      <c r="T98" s="36"/>
      <c r="U98" s="37"/>
      <c r="V98" s="37"/>
      <c r="AA98" s="386"/>
    </row>
    <row r="99" spans="2:27" ht="10.199999999999999" customHeight="1">
      <c r="B99" s="318"/>
      <c r="C99" s="318"/>
      <c r="D99" s="318"/>
      <c r="E99" s="318"/>
      <c r="F99" s="318"/>
      <c r="G99" s="318"/>
      <c r="H99" s="318"/>
      <c r="I99" s="318"/>
      <c r="J99" s="318"/>
      <c r="K99" s="44"/>
      <c r="Q99" s="36"/>
      <c r="R99" s="36"/>
      <c r="S99" s="36"/>
      <c r="T99" s="36"/>
      <c r="U99" s="37"/>
      <c r="V99" s="37"/>
      <c r="AA99" s="386"/>
    </row>
    <row r="100" spans="2:27" ht="10.199999999999999" customHeight="1">
      <c r="B100" s="401" t="s">
        <v>8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318"/>
      <c r="M100" s="318"/>
      <c r="N100" s="240"/>
      <c r="AA100" s="386"/>
    </row>
    <row r="101" spans="2:27" ht="10.199999999999999" customHeight="1"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240"/>
      <c r="AA101" s="386"/>
    </row>
    <row r="102" spans="2:27" ht="10.199999999999999" customHeight="1">
      <c r="B102" s="401" t="s">
        <v>470</v>
      </c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AA102" s="386"/>
    </row>
    <row r="103" spans="2:27" ht="10.199999999999999" customHeight="1">
      <c r="B103" s="401"/>
      <c r="C103" s="401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AA103" s="386"/>
    </row>
    <row r="104" spans="2:27" ht="10.199999999999999" customHeight="1">
      <c r="AA104" s="386"/>
    </row>
    <row r="105" spans="2:27" ht="10.199999999999999" customHeight="1">
      <c r="AA105" s="386"/>
    </row>
    <row r="106" spans="2:27" ht="10.199999999999999" customHeight="1"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</sheetData>
  <sheetProtection algorithmName="SHA-512" hashValue="+7DF3VbMBJgjPdV4TszdnrW738HeeV5OmS9bjzFnrdyx9NVe/J6P0s384/6GQLXWh8yEnN7hoALcwb2zF+UDhg==" saltValue="KFgf2lfKPtJBSObxhUeKOg==" spinCount="100000" sheet="1" selectLockedCells="1"/>
  <mergeCells count="120">
    <mergeCell ref="B8:Y9"/>
    <mergeCell ref="B10:Y11"/>
    <mergeCell ref="B19:B21"/>
    <mergeCell ref="C19:I21"/>
    <mergeCell ref="J19:N21"/>
    <mergeCell ref="O19:Q21"/>
    <mergeCell ref="R19:V21"/>
    <mergeCell ref="B2:C3"/>
    <mergeCell ref="E2:G3"/>
    <mergeCell ref="I2:S3"/>
    <mergeCell ref="V2:Y3"/>
    <mergeCell ref="B4:D4"/>
    <mergeCell ref="E4:G4"/>
    <mergeCell ref="I4:S4"/>
    <mergeCell ref="B12:Y14"/>
    <mergeCell ref="B16:D17"/>
    <mergeCell ref="E16:L17"/>
    <mergeCell ref="Q16:U17"/>
    <mergeCell ref="V16:V17"/>
    <mergeCell ref="B22:B24"/>
    <mergeCell ref="C22:I24"/>
    <mergeCell ref="J22:N24"/>
    <mergeCell ref="O22:Q24"/>
    <mergeCell ref="R22:V24"/>
    <mergeCell ref="B25:B27"/>
    <mergeCell ref="C25:I27"/>
    <mergeCell ref="J25:N27"/>
    <mergeCell ref="O25:Q27"/>
    <mergeCell ref="R25:V27"/>
    <mergeCell ref="B28:B30"/>
    <mergeCell ref="C28:I30"/>
    <mergeCell ref="J28:N30"/>
    <mergeCell ref="O28:Q30"/>
    <mergeCell ref="R28:V30"/>
    <mergeCell ref="B31:B33"/>
    <mergeCell ref="C31:I33"/>
    <mergeCell ref="J31:N33"/>
    <mergeCell ref="O31:Q33"/>
    <mergeCell ref="R31:V33"/>
    <mergeCell ref="B34:B36"/>
    <mergeCell ref="C34:I36"/>
    <mergeCell ref="J34:N36"/>
    <mergeCell ref="O34:Q36"/>
    <mergeCell ref="R34:V36"/>
    <mergeCell ref="B37:B39"/>
    <mergeCell ref="C37:I39"/>
    <mergeCell ref="J37:N39"/>
    <mergeCell ref="O37:Q39"/>
    <mergeCell ref="R37:V39"/>
    <mergeCell ref="B40:B42"/>
    <mergeCell ref="C40:I42"/>
    <mergeCell ref="J40:N42"/>
    <mergeCell ref="O40:Q42"/>
    <mergeCell ref="R40:V42"/>
    <mergeCell ref="B43:B45"/>
    <mergeCell ref="C43:I45"/>
    <mergeCell ref="J43:N45"/>
    <mergeCell ref="O43:Q45"/>
    <mergeCell ref="R43:V45"/>
    <mergeCell ref="B46:B48"/>
    <mergeCell ref="C46:I48"/>
    <mergeCell ref="J46:N48"/>
    <mergeCell ref="O46:Q48"/>
    <mergeCell ref="R46:V48"/>
    <mergeCell ref="B49:B51"/>
    <mergeCell ref="C49:I51"/>
    <mergeCell ref="J49:N51"/>
    <mergeCell ref="O49:Q51"/>
    <mergeCell ref="R49:V51"/>
    <mergeCell ref="C61:I63"/>
    <mergeCell ref="J61:N63"/>
    <mergeCell ref="O61:Q63"/>
    <mergeCell ref="R61:V63"/>
    <mergeCell ref="B52:B54"/>
    <mergeCell ref="C52:I54"/>
    <mergeCell ref="J52:N54"/>
    <mergeCell ref="O52:Q54"/>
    <mergeCell ref="R52:V54"/>
    <mergeCell ref="B55:B57"/>
    <mergeCell ref="C55:I57"/>
    <mergeCell ref="J55:N57"/>
    <mergeCell ref="O55:Q57"/>
    <mergeCell ref="R55:V57"/>
    <mergeCell ref="S90:U91"/>
    <mergeCell ref="S93:U94"/>
    <mergeCell ref="J93:L94"/>
    <mergeCell ref="B73:G74"/>
    <mergeCell ref="AB74:AC74"/>
    <mergeCell ref="B78:H78"/>
    <mergeCell ref="K78:Q78"/>
    <mergeCell ref="T78:Z78"/>
    <mergeCell ref="B84:H84"/>
    <mergeCell ref="K84:Q84"/>
    <mergeCell ref="T84:Z84"/>
    <mergeCell ref="AA1:AA110"/>
    <mergeCell ref="C66:H67"/>
    <mergeCell ref="J66:L67"/>
    <mergeCell ref="N66:P67"/>
    <mergeCell ref="C70:H71"/>
    <mergeCell ref="J70:L71"/>
    <mergeCell ref="N70:P71"/>
    <mergeCell ref="B58:B60"/>
    <mergeCell ref="C58:I60"/>
    <mergeCell ref="J58:N60"/>
    <mergeCell ref="O58:Q60"/>
    <mergeCell ref="R58:V60"/>
    <mergeCell ref="B61:B63"/>
    <mergeCell ref="H87:P88"/>
    <mergeCell ref="B87:G88"/>
    <mergeCell ref="B102:M103"/>
    <mergeCell ref="B93:I94"/>
    <mergeCell ref="P93:R94"/>
    <mergeCell ref="B98:J99"/>
    <mergeCell ref="B90:G91"/>
    <mergeCell ref="P90:R91"/>
    <mergeCell ref="H90:J91"/>
    <mergeCell ref="L90:N91"/>
    <mergeCell ref="H92:J92"/>
    <mergeCell ref="L92:N92"/>
    <mergeCell ref="B100:N101"/>
  </mergeCells>
  <pageMargins left="0.7" right="0.7" top="0.78740157499999996" bottom="0.78740157499999996" header="0.3" footer="0.3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4">
    <tabColor theme="3" tint="0.39997558519241921"/>
  </sheetPr>
  <dimension ref="A1:AD124"/>
  <sheetViews>
    <sheetView showGridLines="0" topLeftCell="A52" zoomScaleNormal="100" workbookViewId="0">
      <selection activeCell="V18" sqref="V18:V19"/>
    </sheetView>
  </sheetViews>
  <sheetFormatPr baseColWidth="10" defaultRowHeight="13.2"/>
  <cols>
    <col min="1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U2" s="436" t="s">
        <v>526</v>
      </c>
      <c r="V2" s="436"/>
      <c r="W2" s="436"/>
      <c r="X2" s="436"/>
      <c r="Y2" s="436"/>
      <c r="AA2" s="386"/>
    </row>
    <row r="3" spans="2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U3" s="436"/>
      <c r="V3" s="436"/>
      <c r="W3" s="436"/>
      <c r="X3" s="436"/>
      <c r="Y3" s="436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356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V4" s="710" t="s">
        <v>154</v>
      </c>
      <c r="W4" s="710"/>
      <c r="X4" s="710"/>
      <c r="Y4" s="710"/>
      <c r="AA4" s="386"/>
    </row>
    <row r="5" spans="2:27" ht="10.199999999999999" customHeight="1">
      <c r="V5" s="710"/>
      <c r="W5" s="710"/>
      <c r="X5" s="710"/>
      <c r="Y5" s="710"/>
      <c r="AA5" s="386"/>
    </row>
    <row r="6" spans="2:27" ht="9.6" customHeight="1">
      <c r="AA6" s="386"/>
    </row>
    <row r="7" spans="2:27" ht="9.6" customHeight="1">
      <c r="AA7" s="386"/>
    </row>
    <row r="8" spans="2:27" ht="9.6" customHeight="1">
      <c r="B8" s="370" t="s">
        <v>158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AA8" s="386"/>
    </row>
    <row r="9" spans="2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2"/>
      <c r="AA9" s="386"/>
    </row>
    <row r="10" spans="2:27" ht="10.199999999999999" customHeight="1">
      <c r="B10" s="370" t="s">
        <v>375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2"/>
      <c r="AA10" s="386"/>
    </row>
    <row r="11" spans="2:27" ht="10.199999999999999" customHeight="1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3"/>
      <c r="AA11" s="386"/>
    </row>
    <row r="12" spans="2:27" ht="10.199999999999999" customHeight="1">
      <c r="B12" s="673" t="s">
        <v>157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Z12" s="33"/>
      <c r="AA12" s="386"/>
    </row>
    <row r="13" spans="2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AA13" s="386"/>
    </row>
    <row r="14" spans="2:27" ht="10.199999999999999" customHeight="1">
      <c r="B14" s="833" t="s">
        <v>481</v>
      </c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AA14" s="386"/>
    </row>
    <row r="15" spans="2:27" ht="10.199999999999999" customHeight="1"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AA15" s="386"/>
    </row>
    <row r="16" spans="2:27" ht="10.199999999999999" customHeight="1"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AA16" s="386"/>
    </row>
    <row r="17" spans="1:29" ht="10.199999999999999" customHeight="1">
      <c r="A17" s="1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14"/>
      <c r="B18" s="714" t="s">
        <v>327</v>
      </c>
      <c r="C18" s="286"/>
      <c r="D18" s="286"/>
      <c r="E18" s="863"/>
      <c r="F18" s="737"/>
      <c r="G18" s="737"/>
      <c r="H18" s="737"/>
      <c r="I18" s="737"/>
      <c r="J18" s="737"/>
      <c r="K18" s="737"/>
      <c r="L18" s="737"/>
      <c r="M18" s="14"/>
      <c r="N18" s="14"/>
      <c r="O18" s="14"/>
      <c r="P18" s="14"/>
      <c r="Q18" s="380" t="s">
        <v>328</v>
      </c>
      <c r="R18" s="338"/>
      <c r="S18" s="338"/>
      <c r="T18" s="338"/>
      <c r="U18" s="338"/>
      <c r="V18" s="707"/>
      <c r="W18" s="14"/>
      <c r="X18" s="14"/>
      <c r="Y18" s="14"/>
      <c r="Z18" s="14"/>
      <c r="AA18" s="386"/>
    </row>
    <row r="19" spans="1:29" ht="10.199999999999999" customHeight="1">
      <c r="B19" s="286"/>
      <c r="C19" s="286"/>
      <c r="D19" s="286"/>
      <c r="E19" s="864"/>
      <c r="F19" s="864"/>
      <c r="G19" s="864"/>
      <c r="H19" s="864"/>
      <c r="I19" s="864"/>
      <c r="J19" s="864"/>
      <c r="K19" s="864"/>
      <c r="L19" s="864"/>
      <c r="M19" s="14"/>
      <c r="N19" s="14"/>
      <c r="O19" s="14"/>
      <c r="P19" s="14"/>
      <c r="Q19" s="338"/>
      <c r="R19" s="338"/>
      <c r="S19" s="338"/>
      <c r="T19" s="338"/>
      <c r="U19" s="338"/>
      <c r="V19" s="865"/>
      <c r="W19" s="14"/>
      <c r="X19" s="14"/>
      <c r="Y19" s="14"/>
      <c r="Z19" s="14"/>
      <c r="AA19" s="386"/>
    </row>
    <row r="20" spans="1:29" ht="10.199999999999999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4"/>
      <c r="AA20" s="386"/>
    </row>
    <row r="21" spans="1:29" ht="10.199999999999999" customHeight="1">
      <c r="A21" s="35"/>
      <c r="B21" s="493" t="s">
        <v>21</v>
      </c>
      <c r="C21" s="804" t="s">
        <v>28</v>
      </c>
      <c r="D21" s="805"/>
      <c r="E21" s="805"/>
      <c r="F21" s="805"/>
      <c r="G21" s="805"/>
      <c r="H21" s="805"/>
      <c r="I21" s="806"/>
      <c r="J21" s="804" t="s">
        <v>29</v>
      </c>
      <c r="K21" s="813"/>
      <c r="L21" s="813"/>
      <c r="M21" s="813"/>
      <c r="N21" s="814"/>
      <c r="O21" s="821" t="s">
        <v>27</v>
      </c>
      <c r="P21" s="822"/>
      <c r="Q21" s="823"/>
      <c r="R21" s="821" t="s">
        <v>147</v>
      </c>
      <c r="S21" s="822"/>
      <c r="T21" s="822"/>
      <c r="U21" s="822"/>
      <c r="V21" s="830"/>
      <c r="W21" s="845" t="s">
        <v>23</v>
      </c>
      <c r="X21" s="36"/>
      <c r="Y21" s="36"/>
      <c r="Z21" s="14"/>
      <c r="AA21" s="386"/>
    </row>
    <row r="22" spans="1:29" ht="10.199999999999999" customHeight="1">
      <c r="A22" s="35"/>
      <c r="B22" s="494"/>
      <c r="C22" s="807"/>
      <c r="D22" s="808"/>
      <c r="E22" s="808"/>
      <c r="F22" s="808"/>
      <c r="G22" s="808"/>
      <c r="H22" s="808"/>
      <c r="I22" s="809"/>
      <c r="J22" s="815"/>
      <c r="K22" s="816"/>
      <c r="L22" s="816"/>
      <c r="M22" s="816"/>
      <c r="N22" s="817"/>
      <c r="O22" s="824"/>
      <c r="P22" s="825"/>
      <c r="Q22" s="826"/>
      <c r="R22" s="824"/>
      <c r="S22" s="825"/>
      <c r="T22" s="825"/>
      <c r="U22" s="825"/>
      <c r="V22" s="831"/>
      <c r="W22" s="846"/>
      <c r="X22" s="36"/>
      <c r="Y22" s="36"/>
      <c r="Z22" s="14"/>
      <c r="AA22" s="386"/>
    </row>
    <row r="23" spans="1:29" ht="10.199999999999999" customHeight="1">
      <c r="A23" s="35"/>
      <c r="B23" s="495"/>
      <c r="C23" s="810"/>
      <c r="D23" s="811"/>
      <c r="E23" s="811"/>
      <c r="F23" s="811"/>
      <c r="G23" s="811"/>
      <c r="H23" s="811"/>
      <c r="I23" s="812"/>
      <c r="J23" s="818"/>
      <c r="K23" s="819"/>
      <c r="L23" s="819"/>
      <c r="M23" s="819"/>
      <c r="N23" s="820"/>
      <c r="O23" s="827"/>
      <c r="P23" s="828"/>
      <c r="Q23" s="829"/>
      <c r="R23" s="827"/>
      <c r="S23" s="828"/>
      <c r="T23" s="828"/>
      <c r="U23" s="828"/>
      <c r="V23" s="832"/>
      <c r="W23" s="847"/>
      <c r="X23" s="36"/>
      <c r="Y23" s="36"/>
      <c r="Z23" s="14"/>
      <c r="AA23" s="386"/>
    </row>
    <row r="24" spans="1:29" ht="10.199999999999999" customHeight="1">
      <c r="A24" s="35"/>
      <c r="B24" s="474">
        <v>1</v>
      </c>
      <c r="C24" s="834"/>
      <c r="D24" s="477"/>
      <c r="E24" s="477"/>
      <c r="F24" s="477"/>
      <c r="G24" s="477"/>
      <c r="H24" s="477"/>
      <c r="I24" s="478"/>
      <c r="J24" s="834"/>
      <c r="K24" s="837"/>
      <c r="L24" s="837"/>
      <c r="M24" s="837"/>
      <c r="N24" s="838"/>
      <c r="O24" s="841"/>
      <c r="P24" s="837"/>
      <c r="Q24" s="838"/>
      <c r="R24" s="834"/>
      <c r="S24" s="837"/>
      <c r="T24" s="837"/>
      <c r="U24" s="837"/>
      <c r="V24" s="477"/>
      <c r="W24" s="848"/>
      <c r="X24" s="36"/>
      <c r="Y24" s="36"/>
      <c r="Z24" s="14"/>
      <c r="AA24" s="386"/>
    </row>
    <row r="25" spans="1:29" ht="10.199999999999999" customHeight="1">
      <c r="A25" s="35"/>
      <c r="B25" s="771"/>
      <c r="C25" s="835"/>
      <c r="D25" s="737"/>
      <c r="E25" s="737"/>
      <c r="F25" s="737"/>
      <c r="G25" s="737"/>
      <c r="H25" s="737"/>
      <c r="I25" s="836"/>
      <c r="J25" s="839"/>
      <c r="K25" s="707"/>
      <c r="L25" s="707"/>
      <c r="M25" s="707"/>
      <c r="N25" s="840"/>
      <c r="O25" s="839"/>
      <c r="P25" s="707"/>
      <c r="Q25" s="840"/>
      <c r="R25" s="839"/>
      <c r="S25" s="707"/>
      <c r="T25" s="707"/>
      <c r="U25" s="707"/>
      <c r="V25" s="737"/>
      <c r="W25" s="849"/>
      <c r="X25" s="36"/>
      <c r="Y25" s="36"/>
      <c r="Z25" s="14"/>
      <c r="AA25" s="386"/>
    </row>
    <row r="26" spans="1:29" ht="10.199999999999999" customHeight="1">
      <c r="A26" s="35"/>
      <c r="B26" s="475"/>
      <c r="C26" s="479"/>
      <c r="D26" s="275"/>
      <c r="E26" s="275"/>
      <c r="F26" s="275"/>
      <c r="G26" s="275"/>
      <c r="H26" s="275"/>
      <c r="I26" s="276"/>
      <c r="J26" s="490"/>
      <c r="K26" s="491"/>
      <c r="L26" s="491"/>
      <c r="M26" s="491"/>
      <c r="N26" s="492"/>
      <c r="O26" s="490"/>
      <c r="P26" s="491"/>
      <c r="Q26" s="492"/>
      <c r="R26" s="479"/>
      <c r="S26" s="275"/>
      <c r="T26" s="275"/>
      <c r="U26" s="275"/>
      <c r="V26" s="275"/>
      <c r="W26" s="850"/>
      <c r="X26" s="36"/>
      <c r="Y26" s="36"/>
      <c r="Z26" s="14"/>
      <c r="AA26" s="386"/>
    </row>
    <row r="27" spans="1:29" ht="10.199999999999999" customHeight="1">
      <c r="A27" s="35"/>
      <c r="B27" s="474">
        <v>2</v>
      </c>
      <c r="C27" s="834"/>
      <c r="D27" s="477"/>
      <c r="E27" s="477"/>
      <c r="F27" s="477"/>
      <c r="G27" s="477"/>
      <c r="H27" s="477"/>
      <c r="I27" s="478"/>
      <c r="J27" s="834"/>
      <c r="K27" s="837"/>
      <c r="L27" s="837"/>
      <c r="M27" s="837"/>
      <c r="N27" s="838"/>
      <c r="O27" s="841"/>
      <c r="P27" s="837"/>
      <c r="Q27" s="838"/>
      <c r="R27" s="834"/>
      <c r="S27" s="837"/>
      <c r="T27" s="837"/>
      <c r="U27" s="837"/>
      <c r="V27" s="477"/>
      <c r="W27" s="848"/>
      <c r="X27" s="36"/>
      <c r="Y27" s="36"/>
      <c r="Z27" s="14"/>
      <c r="AA27" s="386"/>
    </row>
    <row r="28" spans="1:29" ht="10.199999999999999" customHeight="1">
      <c r="A28" s="35"/>
      <c r="B28" s="771"/>
      <c r="C28" s="835"/>
      <c r="D28" s="737"/>
      <c r="E28" s="737"/>
      <c r="F28" s="737"/>
      <c r="G28" s="737"/>
      <c r="H28" s="737"/>
      <c r="I28" s="836"/>
      <c r="J28" s="839"/>
      <c r="K28" s="707"/>
      <c r="L28" s="707"/>
      <c r="M28" s="707"/>
      <c r="N28" s="840"/>
      <c r="O28" s="839"/>
      <c r="P28" s="707"/>
      <c r="Q28" s="840"/>
      <c r="R28" s="839"/>
      <c r="S28" s="707"/>
      <c r="T28" s="707"/>
      <c r="U28" s="707"/>
      <c r="V28" s="737"/>
      <c r="W28" s="849"/>
      <c r="X28" s="36"/>
      <c r="Y28" s="36"/>
      <c r="Z28" s="14"/>
      <c r="AA28" s="386"/>
    </row>
    <row r="29" spans="1:29" ht="10.199999999999999" customHeight="1">
      <c r="A29" s="35"/>
      <c r="B29" s="475"/>
      <c r="C29" s="479"/>
      <c r="D29" s="275"/>
      <c r="E29" s="275"/>
      <c r="F29" s="275"/>
      <c r="G29" s="275"/>
      <c r="H29" s="275"/>
      <c r="I29" s="276"/>
      <c r="J29" s="490"/>
      <c r="K29" s="491"/>
      <c r="L29" s="491"/>
      <c r="M29" s="491"/>
      <c r="N29" s="492"/>
      <c r="O29" s="490"/>
      <c r="P29" s="491"/>
      <c r="Q29" s="492"/>
      <c r="R29" s="479"/>
      <c r="S29" s="275"/>
      <c r="T29" s="275"/>
      <c r="U29" s="275"/>
      <c r="V29" s="275"/>
      <c r="W29" s="850"/>
      <c r="X29" s="36"/>
      <c r="Y29" s="36"/>
      <c r="Z29" s="14"/>
      <c r="AA29" s="386"/>
    </row>
    <row r="30" spans="1:29" ht="10.199999999999999" customHeight="1">
      <c r="A30" s="35"/>
      <c r="B30" s="474">
        <v>3</v>
      </c>
      <c r="C30" s="834"/>
      <c r="D30" s="477"/>
      <c r="E30" s="477"/>
      <c r="F30" s="477"/>
      <c r="G30" s="477"/>
      <c r="H30" s="477"/>
      <c r="I30" s="478"/>
      <c r="J30" s="834"/>
      <c r="K30" s="837"/>
      <c r="L30" s="837"/>
      <c r="M30" s="837"/>
      <c r="N30" s="838"/>
      <c r="O30" s="841"/>
      <c r="P30" s="837"/>
      <c r="Q30" s="838"/>
      <c r="R30" s="834"/>
      <c r="S30" s="837"/>
      <c r="T30" s="837"/>
      <c r="U30" s="837"/>
      <c r="V30" s="477"/>
      <c r="W30" s="848"/>
      <c r="X30" s="36"/>
      <c r="Y30" s="36"/>
      <c r="Z30" s="14"/>
      <c r="AA30" s="386"/>
      <c r="AB30" s="17"/>
      <c r="AC30" s="17"/>
    </row>
    <row r="31" spans="1:29" ht="10.199999999999999" customHeight="1">
      <c r="A31" s="35"/>
      <c r="B31" s="771"/>
      <c r="C31" s="835"/>
      <c r="D31" s="737"/>
      <c r="E31" s="737"/>
      <c r="F31" s="737"/>
      <c r="G31" s="737"/>
      <c r="H31" s="737"/>
      <c r="I31" s="836"/>
      <c r="J31" s="839"/>
      <c r="K31" s="707"/>
      <c r="L31" s="707"/>
      <c r="M31" s="707"/>
      <c r="N31" s="840"/>
      <c r="O31" s="839"/>
      <c r="P31" s="707"/>
      <c r="Q31" s="840"/>
      <c r="R31" s="839"/>
      <c r="S31" s="707"/>
      <c r="T31" s="707"/>
      <c r="U31" s="707"/>
      <c r="V31" s="737"/>
      <c r="W31" s="849"/>
      <c r="X31" s="36"/>
      <c r="Y31" s="36"/>
      <c r="Z31" s="14"/>
      <c r="AA31" s="386"/>
    </row>
    <row r="32" spans="1:29" ht="10.199999999999999" customHeight="1">
      <c r="A32" s="35"/>
      <c r="B32" s="475"/>
      <c r="C32" s="479"/>
      <c r="D32" s="275"/>
      <c r="E32" s="275"/>
      <c r="F32" s="275"/>
      <c r="G32" s="275"/>
      <c r="H32" s="275"/>
      <c r="I32" s="276"/>
      <c r="J32" s="490"/>
      <c r="K32" s="491"/>
      <c r="L32" s="491"/>
      <c r="M32" s="491"/>
      <c r="N32" s="492"/>
      <c r="O32" s="490"/>
      <c r="P32" s="491"/>
      <c r="Q32" s="492"/>
      <c r="R32" s="479"/>
      <c r="S32" s="275"/>
      <c r="T32" s="275"/>
      <c r="U32" s="275"/>
      <c r="V32" s="275"/>
      <c r="W32" s="850"/>
      <c r="X32" s="36"/>
      <c r="Y32" s="36"/>
      <c r="Z32" s="14"/>
      <c r="AA32" s="386"/>
    </row>
    <row r="33" spans="1:27" ht="10.199999999999999" customHeight="1">
      <c r="A33" s="35"/>
      <c r="B33" s="474">
        <v>4</v>
      </c>
      <c r="C33" s="834"/>
      <c r="D33" s="477"/>
      <c r="E33" s="477"/>
      <c r="F33" s="477"/>
      <c r="G33" s="477"/>
      <c r="H33" s="477"/>
      <c r="I33" s="478"/>
      <c r="J33" s="834"/>
      <c r="K33" s="837"/>
      <c r="L33" s="837"/>
      <c r="M33" s="837"/>
      <c r="N33" s="838"/>
      <c r="O33" s="841"/>
      <c r="P33" s="837"/>
      <c r="Q33" s="838"/>
      <c r="R33" s="834"/>
      <c r="S33" s="837"/>
      <c r="T33" s="837"/>
      <c r="U33" s="837"/>
      <c r="V33" s="477"/>
      <c r="W33" s="848"/>
      <c r="X33" s="36"/>
      <c r="Y33" s="36"/>
      <c r="Z33" s="14"/>
      <c r="AA33" s="386"/>
    </row>
    <row r="34" spans="1:27" ht="10.199999999999999" customHeight="1">
      <c r="A34" s="35"/>
      <c r="B34" s="771"/>
      <c r="C34" s="835"/>
      <c r="D34" s="737"/>
      <c r="E34" s="737"/>
      <c r="F34" s="737"/>
      <c r="G34" s="737"/>
      <c r="H34" s="737"/>
      <c r="I34" s="836"/>
      <c r="J34" s="839"/>
      <c r="K34" s="707"/>
      <c r="L34" s="707"/>
      <c r="M34" s="707"/>
      <c r="N34" s="840"/>
      <c r="O34" s="839"/>
      <c r="P34" s="707"/>
      <c r="Q34" s="840"/>
      <c r="R34" s="839"/>
      <c r="S34" s="707"/>
      <c r="T34" s="707"/>
      <c r="U34" s="707"/>
      <c r="V34" s="737"/>
      <c r="W34" s="849"/>
      <c r="X34" s="36"/>
      <c r="Y34" s="36"/>
      <c r="Z34" s="14"/>
      <c r="AA34" s="386"/>
    </row>
    <row r="35" spans="1:27" ht="10.199999999999999" customHeight="1">
      <c r="A35" s="35"/>
      <c r="B35" s="475"/>
      <c r="C35" s="479"/>
      <c r="D35" s="275"/>
      <c r="E35" s="275"/>
      <c r="F35" s="275"/>
      <c r="G35" s="275"/>
      <c r="H35" s="275"/>
      <c r="I35" s="276"/>
      <c r="J35" s="490"/>
      <c r="K35" s="491"/>
      <c r="L35" s="491"/>
      <c r="M35" s="491"/>
      <c r="N35" s="492"/>
      <c r="O35" s="490"/>
      <c r="P35" s="491"/>
      <c r="Q35" s="492"/>
      <c r="R35" s="479"/>
      <c r="S35" s="275"/>
      <c r="T35" s="275"/>
      <c r="U35" s="275"/>
      <c r="V35" s="275"/>
      <c r="W35" s="850"/>
      <c r="X35" s="36"/>
      <c r="Y35" s="36"/>
      <c r="Z35" s="14"/>
      <c r="AA35" s="386"/>
    </row>
    <row r="36" spans="1:27" ht="10.199999999999999" customHeight="1">
      <c r="A36" s="35"/>
      <c r="B36" s="474">
        <v>5</v>
      </c>
      <c r="C36" s="834"/>
      <c r="D36" s="477"/>
      <c r="E36" s="477"/>
      <c r="F36" s="477"/>
      <c r="G36" s="477"/>
      <c r="H36" s="477"/>
      <c r="I36" s="478"/>
      <c r="J36" s="834"/>
      <c r="K36" s="837"/>
      <c r="L36" s="837"/>
      <c r="M36" s="837"/>
      <c r="N36" s="838"/>
      <c r="O36" s="841"/>
      <c r="P36" s="837"/>
      <c r="Q36" s="838"/>
      <c r="R36" s="834"/>
      <c r="S36" s="837"/>
      <c r="T36" s="837"/>
      <c r="U36" s="837"/>
      <c r="V36" s="477"/>
      <c r="W36" s="848"/>
      <c r="X36" s="36"/>
      <c r="Y36" s="36"/>
      <c r="Z36" s="14"/>
      <c r="AA36" s="386"/>
    </row>
    <row r="37" spans="1:27" ht="10.199999999999999" customHeight="1">
      <c r="A37" s="35"/>
      <c r="B37" s="771"/>
      <c r="C37" s="835"/>
      <c r="D37" s="737"/>
      <c r="E37" s="737"/>
      <c r="F37" s="737"/>
      <c r="G37" s="737"/>
      <c r="H37" s="737"/>
      <c r="I37" s="836"/>
      <c r="J37" s="839"/>
      <c r="K37" s="707"/>
      <c r="L37" s="707"/>
      <c r="M37" s="707"/>
      <c r="N37" s="840"/>
      <c r="O37" s="839"/>
      <c r="P37" s="707"/>
      <c r="Q37" s="840"/>
      <c r="R37" s="839"/>
      <c r="S37" s="707"/>
      <c r="T37" s="707"/>
      <c r="U37" s="707"/>
      <c r="V37" s="737"/>
      <c r="W37" s="849"/>
      <c r="X37" s="36"/>
      <c r="Y37" s="36"/>
      <c r="Z37" s="14"/>
      <c r="AA37" s="386"/>
    </row>
    <row r="38" spans="1:27" ht="10.199999999999999" customHeight="1">
      <c r="A38" s="35"/>
      <c r="B38" s="475"/>
      <c r="C38" s="479"/>
      <c r="D38" s="275"/>
      <c r="E38" s="275"/>
      <c r="F38" s="275"/>
      <c r="G38" s="275"/>
      <c r="H38" s="275"/>
      <c r="I38" s="276"/>
      <c r="J38" s="490"/>
      <c r="K38" s="491"/>
      <c r="L38" s="491"/>
      <c r="M38" s="491"/>
      <c r="N38" s="492"/>
      <c r="O38" s="490"/>
      <c r="P38" s="491"/>
      <c r="Q38" s="492"/>
      <c r="R38" s="479"/>
      <c r="S38" s="275"/>
      <c r="T38" s="275"/>
      <c r="U38" s="275"/>
      <c r="V38" s="275"/>
      <c r="W38" s="850"/>
      <c r="X38" s="36"/>
      <c r="Y38" s="36"/>
      <c r="Z38" s="14"/>
      <c r="AA38" s="386"/>
    </row>
    <row r="39" spans="1:27" ht="10.199999999999999" customHeight="1">
      <c r="A39" s="35"/>
      <c r="B39" s="474">
        <v>6</v>
      </c>
      <c r="C39" s="834"/>
      <c r="D39" s="477"/>
      <c r="E39" s="477"/>
      <c r="F39" s="477"/>
      <c r="G39" s="477"/>
      <c r="H39" s="477"/>
      <c r="I39" s="478"/>
      <c r="J39" s="834"/>
      <c r="K39" s="837"/>
      <c r="L39" s="837"/>
      <c r="M39" s="837"/>
      <c r="N39" s="838"/>
      <c r="O39" s="841"/>
      <c r="P39" s="837"/>
      <c r="Q39" s="838"/>
      <c r="R39" s="834"/>
      <c r="S39" s="837"/>
      <c r="T39" s="837"/>
      <c r="U39" s="837"/>
      <c r="V39" s="477"/>
      <c r="W39" s="848"/>
      <c r="X39" s="36"/>
      <c r="Y39" s="36"/>
      <c r="Z39" s="14"/>
      <c r="AA39" s="386"/>
    </row>
    <row r="40" spans="1:27" ht="10.199999999999999" customHeight="1">
      <c r="A40" s="35"/>
      <c r="B40" s="771"/>
      <c r="C40" s="835"/>
      <c r="D40" s="737"/>
      <c r="E40" s="737"/>
      <c r="F40" s="737"/>
      <c r="G40" s="737"/>
      <c r="H40" s="737"/>
      <c r="I40" s="836"/>
      <c r="J40" s="839"/>
      <c r="K40" s="707"/>
      <c r="L40" s="707"/>
      <c r="M40" s="707"/>
      <c r="N40" s="840"/>
      <c r="O40" s="839"/>
      <c r="P40" s="707"/>
      <c r="Q40" s="840"/>
      <c r="R40" s="839"/>
      <c r="S40" s="707"/>
      <c r="T40" s="707"/>
      <c r="U40" s="707"/>
      <c r="V40" s="737"/>
      <c r="W40" s="849"/>
      <c r="X40" s="36"/>
      <c r="Y40" s="36"/>
      <c r="Z40" s="14"/>
      <c r="AA40" s="386"/>
    </row>
    <row r="41" spans="1:27" ht="10.199999999999999" customHeight="1">
      <c r="A41" s="35"/>
      <c r="B41" s="475"/>
      <c r="C41" s="479"/>
      <c r="D41" s="275"/>
      <c r="E41" s="275"/>
      <c r="F41" s="275"/>
      <c r="G41" s="275"/>
      <c r="H41" s="275"/>
      <c r="I41" s="276"/>
      <c r="J41" s="490"/>
      <c r="K41" s="491"/>
      <c r="L41" s="491"/>
      <c r="M41" s="491"/>
      <c r="N41" s="492"/>
      <c r="O41" s="490"/>
      <c r="P41" s="491"/>
      <c r="Q41" s="492"/>
      <c r="R41" s="479"/>
      <c r="S41" s="275"/>
      <c r="T41" s="275"/>
      <c r="U41" s="275"/>
      <c r="V41" s="275"/>
      <c r="W41" s="850"/>
      <c r="X41" s="36"/>
      <c r="Y41" s="36"/>
      <c r="Z41" s="14"/>
      <c r="AA41" s="386"/>
    </row>
    <row r="42" spans="1:27" ht="10.199999999999999" customHeight="1">
      <c r="A42" s="35"/>
      <c r="B42" s="474">
        <v>7</v>
      </c>
      <c r="C42" s="834"/>
      <c r="D42" s="477"/>
      <c r="E42" s="477"/>
      <c r="F42" s="477"/>
      <c r="G42" s="477"/>
      <c r="H42" s="477"/>
      <c r="I42" s="478"/>
      <c r="J42" s="834"/>
      <c r="K42" s="837"/>
      <c r="L42" s="837"/>
      <c r="M42" s="837"/>
      <c r="N42" s="838"/>
      <c r="O42" s="841"/>
      <c r="P42" s="837"/>
      <c r="Q42" s="838"/>
      <c r="R42" s="834"/>
      <c r="S42" s="837"/>
      <c r="T42" s="837"/>
      <c r="U42" s="837"/>
      <c r="V42" s="477"/>
      <c r="W42" s="848"/>
      <c r="X42" s="36"/>
      <c r="Y42" s="36"/>
      <c r="Z42" s="14"/>
      <c r="AA42" s="386"/>
    </row>
    <row r="43" spans="1:27" ht="10.199999999999999" customHeight="1">
      <c r="A43" s="35"/>
      <c r="B43" s="771"/>
      <c r="C43" s="835"/>
      <c r="D43" s="737"/>
      <c r="E43" s="737"/>
      <c r="F43" s="737"/>
      <c r="G43" s="737"/>
      <c r="H43" s="737"/>
      <c r="I43" s="836"/>
      <c r="J43" s="839"/>
      <c r="K43" s="707"/>
      <c r="L43" s="707"/>
      <c r="M43" s="707"/>
      <c r="N43" s="840"/>
      <c r="O43" s="839"/>
      <c r="P43" s="707"/>
      <c r="Q43" s="840"/>
      <c r="R43" s="839"/>
      <c r="S43" s="707"/>
      <c r="T43" s="707"/>
      <c r="U43" s="707"/>
      <c r="V43" s="737"/>
      <c r="W43" s="849"/>
      <c r="X43" s="36"/>
      <c r="Y43" s="36"/>
      <c r="Z43" s="14"/>
      <c r="AA43" s="386"/>
    </row>
    <row r="44" spans="1:27" ht="10.199999999999999" customHeight="1">
      <c r="A44" s="35"/>
      <c r="B44" s="475"/>
      <c r="C44" s="479"/>
      <c r="D44" s="275"/>
      <c r="E44" s="275"/>
      <c r="F44" s="275"/>
      <c r="G44" s="275"/>
      <c r="H44" s="275"/>
      <c r="I44" s="276"/>
      <c r="J44" s="490"/>
      <c r="K44" s="491"/>
      <c r="L44" s="491"/>
      <c r="M44" s="491"/>
      <c r="N44" s="492"/>
      <c r="O44" s="490"/>
      <c r="P44" s="491"/>
      <c r="Q44" s="492"/>
      <c r="R44" s="479"/>
      <c r="S44" s="275"/>
      <c r="T44" s="275"/>
      <c r="U44" s="275"/>
      <c r="V44" s="275"/>
      <c r="W44" s="850"/>
      <c r="X44" s="36"/>
      <c r="Y44" s="36"/>
      <c r="Z44" s="14"/>
      <c r="AA44" s="386"/>
    </row>
    <row r="45" spans="1:27" ht="10.199999999999999" customHeight="1">
      <c r="A45" s="35"/>
      <c r="B45" s="474">
        <v>8</v>
      </c>
      <c r="C45" s="834"/>
      <c r="D45" s="477"/>
      <c r="E45" s="477"/>
      <c r="F45" s="477"/>
      <c r="G45" s="477"/>
      <c r="H45" s="477"/>
      <c r="I45" s="478"/>
      <c r="J45" s="834"/>
      <c r="K45" s="837"/>
      <c r="L45" s="837"/>
      <c r="M45" s="837"/>
      <c r="N45" s="838"/>
      <c r="O45" s="841"/>
      <c r="P45" s="837"/>
      <c r="Q45" s="838"/>
      <c r="R45" s="834"/>
      <c r="S45" s="837"/>
      <c r="T45" s="837"/>
      <c r="U45" s="837"/>
      <c r="V45" s="477"/>
      <c r="W45" s="848"/>
      <c r="X45" s="36"/>
      <c r="Y45" s="36"/>
      <c r="Z45" s="14"/>
      <c r="AA45" s="386"/>
    </row>
    <row r="46" spans="1:27" ht="10.199999999999999" customHeight="1">
      <c r="A46" s="35"/>
      <c r="B46" s="771"/>
      <c r="C46" s="835"/>
      <c r="D46" s="737"/>
      <c r="E46" s="737"/>
      <c r="F46" s="737"/>
      <c r="G46" s="737"/>
      <c r="H46" s="737"/>
      <c r="I46" s="836"/>
      <c r="J46" s="839"/>
      <c r="K46" s="707"/>
      <c r="L46" s="707"/>
      <c r="M46" s="707"/>
      <c r="N46" s="840"/>
      <c r="O46" s="839"/>
      <c r="P46" s="707"/>
      <c r="Q46" s="840"/>
      <c r="R46" s="839"/>
      <c r="S46" s="707"/>
      <c r="T46" s="707"/>
      <c r="U46" s="707"/>
      <c r="V46" s="737"/>
      <c r="W46" s="849"/>
      <c r="X46" s="36"/>
      <c r="Y46" s="36"/>
      <c r="Z46" s="14"/>
      <c r="AA46" s="386"/>
    </row>
    <row r="47" spans="1:27" ht="10.199999999999999" customHeight="1">
      <c r="A47" s="35"/>
      <c r="B47" s="475"/>
      <c r="C47" s="479"/>
      <c r="D47" s="275"/>
      <c r="E47" s="275"/>
      <c r="F47" s="275"/>
      <c r="G47" s="275"/>
      <c r="H47" s="275"/>
      <c r="I47" s="276"/>
      <c r="J47" s="490"/>
      <c r="K47" s="491"/>
      <c r="L47" s="491"/>
      <c r="M47" s="491"/>
      <c r="N47" s="492"/>
      <c r="O47" s="490"/>
      <c r="P47" s="491"/>
      <c r="Q47" s="492"/>
      <c r="R47" s="479"/>
      <c r="S47" s="275"/>
      <c r="T47" s="275"/>
      <c r="U47" s="275"/>
      <c r="V47" s="275"/>
      <c r="W47" s="850"/>
      <c r="X47" s="36"/>
      <c r="Y47" s="36"/>
      <c r="Z47" s="14"/>
      <c r="AA47" s="386"/>
    </row>
    <row r="48" spans="1:27" ht="10.199999999999999" customHeight="1">
      <c r="A48" s="35"/>
      <c r="B48" s="474">
        <v>9</v>
      </c>
      <c r="C48" s="834"/>
      <c r="D48" s="477"/>
      <c r="E48" s="477"/>
      <c r="F48" s="477"/>
      <c r="G48" s="477"/>
      <c r="H48" s="477"/>
      <c r="I48" s="478"/>
      <c r="J48" s="834"/>
      <c r="K48" s="837"/>
      <c r="L48" s="837"/>
      <c r="M48" s="837"/>
      <c r="N48" s="838"/>
      <c r="O48" s="841"/>
      <c r="P48" s="837"/>
      <c r="Q48" s="838"/>
      <c r="R48" s="834"/>
      <c r="S48" s="837"/>
      <c r="T48" s="837"/>
      <c r="U48" s="837"/>
      <c r="V48" s="477"/>
      <c r="W48" s="848"/>
      <c r="X48" s="36"/>
      <c r="Y48" s="36"/>
      <c r="Z48" s="14"/>
      <c r="AA48" s="386"/>
    </row>
    <row r="49" spans="1:27" ht="10.199999999999999" customHeight="1">
      <c r="A49" s="35"/>
      <c r="B49" s="771"/>
      <c r="C49" s="835"/>
      <c r="D49" s="737"/>
      <c r="E49" s="737"/>
      <c r="F49" s="737"/>
      <c r="G49" s="737"/>
      <c r="H49" s="737"/>
      <c r="I49" s="836"/>
      <c r="J49" s="839"/>
      <c r="K49" s="707"/>
      <c r="L49" s="707"/>
      <c r="M49" s="707"/>
      <c r="N49" s="840"/>
      <c r="O49" s="839"/>
      <c r="P49" s="707"/>
      <c r="Q49" s="840"/>
      <c r="R49" s="839"/>
      <c r="S49" s="707"/>
      <c r="T49" s="707"/>
      <c r="U49" s="707"/>
      <c r="V49" s="737"/>
      <c r="W49" s="849"/>
      <c r="X49" s="36"/>
      <c r="Y49" s="36"/>
      <c r="Z49" s="14"/>
      <c r="AA49" s="386"/>
    </row>
    <row r="50" spans="1:27" ht="10.199999999999999" customHeight="1">
      <c r="A50" s="35"/>
      <c r="B50" s="475"/>
      <c r="C50" s="479"/>
      <c r="D50" s="275"/>
      <c r="E50" s="275"/>
      <c r="F50" s="275"/>
      <c r="G50" s="275"/>
      <c r="H50" s="275"/>
      <c r="I50" s="276"/>
      <c r="J50" s="490"/>
      <c r="K50" s="491"/>
      <c r="L50" s="491"/>
      <c r="M50" s="491"/>
      <c r="N50" s="492"/>
      <c r="O50" s="490"/>
      <c r="P50" s="491"/>
      <c r="Q50" s="492"/>
      <c r="R50" s="479"/>
      <c r="S50" s="275"/>
      <c r="T50" s="275"/>
      <c r="U50" s="275"/>
      <c r="V50" s="275"/>
      <c r="W50" s="850"/>
      <c r="X50" s="36"/>
      <c r="Y50" s="36"/>
      <c r="Z50" s="14"/>
      <c r="AA50" s="386"/>
    </row>
    <row r="51" spans="1:27" ht="10.199999999999999" customHeight="1">
      <c r="A51" s="35"/>
      <c r="B51" s="474">
        <v>10</v>
      </c>
      <c r="C51" s="834"/>
      <c r="D51" s="477"/>
      <c r="E51" s="477"/>
      <c r="F51" s="477"/>
      <c r="G51" s="477"/>
      <c r="H51" s="477"/>
      <c r="I51" s="478"/>
      <c r="J51" s="834"/>
      <c r="K51" s="837"/>
      <c r="L51" s="837"/>
      <c r="M51" s="837"/>
      <c r="N51" s="838"/>
      <c r="O51" s="841"/>
      <c r="P51" s="837"/>
      <c r="Q51" s="838"/>
      <c r="R51" s="834"/>
      <c r="S51" s="837"/>
      <c r="T51" s="837"/>
      <c r="U51" s="837"/>
      <c r="V51" s="477"/>
      <c r="W51" s="848"/>
      <c r="X51" s="36"/>
      <c r="Y51" s="36"/>
      <c r="Z51" s="14"/>
      <c r="AA51" s="386"/>
    </row>
    <row r="52" spans="1:27" ht="10.199999999999999" customHeight="1">
      <c r="A52" s="35"/>
      <c r="B52" s="771"/>
      <c r="C52" s="835"/>
      <c r="D52" s="737"/>
      <c r="E52" s="737"/>
      <c r="F52" s="737"/>
      <c r="G52" s="737"/>
      <c r="H52" s="737"/>
      <c r="I52" s="836"/>
      <c r="J52" s="839"/>
      <c r="K52" s="707"/>
      <c r="L52" s="707"/>
      <c r="M52" s="707"/>
      <c r="N52" s="840"/>
      <c r="O52" s="839"/>
      <c r="P52" s="707"/>
      <c r="Q52" s="840"/>
      <c r="R52" s="839"/>
      <c r="S52" s="707"/>
      <c r="T52" s="707"/>
      <c r="U52" s="707"/>
      <c r="V52" s="737"/>
      <c r="W52" s="849"/>
      <c r="X52" s="36"/>
      <c r="Y52" s="36"/>
      <c r="Z52" s="14"/>
      <c r="AA52" s="386"/>
    </row>
    <row r="53" spans="1:27" ht="10.199999999999999" customHeight="1">
      <c r="A53" s="35"/>
      <c r="B53" s="475"/>
      <c r="C53" s="479"/>
      <c r="D53" s="275"/>
      <c r="E53" s="275"/>
      <c r="F53" s="275"/>
      <c r="G53" s="275"/>
      <c r="H53" s="275"/>
      <c r="I53" s="276"/>
      <c r="J53" s="490"/>
      <c r="K53" s="491"/>
      <c r="L53" s="491"/>
      <c r="M53" s="491"/>
      <c r="N53" s="492"/>
      <c r="O53" s="490"/>
      <c r="P53" s="491"/>
      <c r="Q53" s="492"/>
      <c r="R53" s="479"/>
      <c r="S53" s="275"/>
      <c r="T53" s="275"/>
      <c r="U53" s="275"/>
      <c r="V53" s="275"/>
      <c r="W53" s="850"/>
      <c r="X53" s="36"/>
      <c r="Y53" s="36"/>
      <c r="Z53" s="14"/>
      <c r="AA53" s="386"/>
    </row>
    <row r="54" spans="1:27" ht="10.199999999999999" customHeight="1">
      <c r="A54" s="35"/>
      <c r="B54" s="474">
        <v>11</v>
      </c>
      <c r="C54" s="834"/>
      <c r="D54" s="477"/>
      <c r="E54" s="477"/>
      <c r="F54" s="477"/>
      <c r="G54" s="477"/>
      <c r="H54" s="477"/>
      <c r="I54" s="478"/>
      <c r="J54" s="834"/>
      <c r="K54" s="837"/>
      <c r="L54" s="837"/>
      <c r="M54" s="837"/>
      <c r="N54" s="838"/>
      <c r="O54" s="841"/>
      <c r="P54" s="837"/>
      <c r="Q54" s="838"/>
      <c r="R54" s="834"/>
      <c r="S54" s="837"/>
      <c r="T54" s="837"/>
      <c r="U54" s="837"/>
      <c r="V54" s="477"/>
      <c r="W54" s="848"/>
      <c r="X54" s="36"/>
      <c r="Y54" s="36"/>
      <c r="Z54" s="14"/>
      <c r="AA54" s="386"/>
    </row>
    <row r="55" spans="1:27" ht="10.199999999999999" customHeight="1">
      <c r="A55" s="35"/>
      <c r="B55" s="771"/>
      <c r="C55" s="835"/>
      <c r="D55" s="737"/>
      <c r="E55" s="737"/>
      <c r="F55" s="737"/>
      <c r="G55" s="737"/>
      <c r="H55" s="737"/>
      <c r="I55" s="836"/>
      <c r="J55" s="839"/>
      <c r="K55" s="707"/>
      <c r="L55" s="707"/>
      <c r="M55" s="707"/>
      <c r="N55" s="840"/>
      <c r="O55" s="839"/>
      <c r="P55" s="707"/>
      <c r="Q55" s="840"/>
      <c r="R55" s="839"/>
      <c r="S55" s="707"/>
      <c r="T55" s="707"/>
      <c r="U55" s="707"/>
      <c r="V55" s="737"/>
      <c r="W55" s="849"/>
      <c r="X55" s="36"/>
      <c r="Y55" s="36"/>
      <c r="Z55" s="14"/>
      <c r="AA55" s="386"/>
    </row>
    <row r="56" spans="1:27" ht="10.199999999999999" customHeight="1">
      <c r="A56" s="35"/>
      <c r="B56" s="475"/>
      <c r="C56" s="479"/>
      <c r="D56" s="275"/>
      <c r="E56" s="275"/>
      <c r="F56" s="275"/>
      <c r="G56" s="275"/>
      <c r="H56" s="275"/>
      <c r="I56" s="276"/>
      <c r="J56" s="490"/>
      <c r="K56" s="491"/>
      <c r="L56" s="491"/>
      <c r="M56" s="491"/>
      <c r="N56" s="492"/>
      <c r="O56" s="490"/>
      <c r="P56" s="491"/>
      <c r="Q56" s="492"/>
      <c r="R56" s="479"/>
      <c r="S56" s="275"/>
      <c r="T56" s="275"/>
      <c r="U56" s="275"/>
      <c r="V56" s="275"/>
      <c r="W56" s="850"/>
      <c r="X56" s="36"/>
      <c r="Y56" s="36"/>
      <c r="Z56" s="14"/>
      <c r="AA56" s="386"/>
    </row>
    <row r="57" spans="1:27" ht="10.199999999999999" customHeight="1">
      <c r="A57" s="35"/>
      <c r="B57" s="474">
        <v>12</v>
      </c>
      <c r="C57" s="834"/>
      <c r="D57" s="477"/>
      <c r="E57" s="477"/>
      <c r="F57" s="477"/>
      <c r="G57" s="477"/>
      <c r="H57" s="477"/>
      <c r="I57" s="478"/>
      <c r="J57" s="834"/>
      <c r="K57" s="837"/>
      <c r="L57" s="837"/>
      <c r="M57" s="837"/>
      <c r="N57" s="838"/>
      <c r="O57" s="841"/>
      <c r="P57" s="837"/>
      <c r="Q57" s="838"/>
      <c r="R57" s="834"/>
      <c r="S57" s="837"/>
      <c r="T57" s="837"/>
      <c r="U57" s="837"/>
      <c r="V57" s="477"/>
      <c r="W57" s="848"/>
      <c r="X57" s="36"/>
      <c r="Y57" s="36"/>
      <c r="Z57" s="14"/>
      <c r="AA57" s="386"/>
    </row>
    <row r="58" spans="1:27" ht="10.199999999999999" customHeight="1">
      <c r="A58" s="35"/>
      <c r="B58" s="771"/>
      <c r="C58" s="835"/>
      <c r="D58" s="737"/>
      <c r="E58" s="737"/>
      <c r="F58" s="737"/>
      <c r="G58" s="737"/>
      <c r="H58" s="737"/>
      <c r="I58" s="836"/>
      <c r="J58" s="839"/>
      <c r="K58" s="707"/>
      <c r="L58" s="707"/>
      <c r="M58" s="707"/>
      <c r="N58" s="840"/>
      <c r="O58" s="839"/>
      <c r="P58" s="707"/>
      <c r="Q58" s="840"/>
      <c r="R58" s="839"/>
      <c r="S58" s="707"/>
      <c r="T58" s="707"/>
      <c r="U58" s="707"/>
      <c r="V58" s="737"/>
      <c r="W58" s="849"/>
      <c r="X58" s="36"/>
      <c r="Y58" s="36"/>
      <c r="Z58" s="14"/>
      <c r="AA58" s="386"/>
    </row>
    <row r="59" spans="1:27" ht="10.199999999999999" customHeight="1">
      <c r="A59" s="35"/>
      <c r="B59" s="475"/>
      <c r="C59" s="479"/>
      <c r="D59" s="275"/>
      <c r="E59" s="275"/>
      <c r="F59" s="275"/>
      <c r="G59" s="275"/>
      <c r="H59" s="275"/>
      <c r="I59" s="276"/>
      <c r="J59" s="490"/>
      <c r="K59" s="491"/>
      <c r="L59" s="491"/>
      <c r="M59" s="491"/>
      <c r="N59" s="492"/>
      <c r="O59" s="490"/>
      <c r="P59" s="491"/>
      <c r="Q59" s="492"/>
      <c r="R59" s="479"/>
      <c r="S59" s="275"/>
      <c r="T59" s="275"/>
      <c r="U59" s="275"/>
      <c r="V59" s="275"/>
      <c r="W59" s="850"/>
      <c r="X59" s="36"/>
      <c r="Y59" s="36"/>
      <c r="Z59" s="14"/>
      <c r="AA59" s="386"/>
    </row>
    <row r="60" spans="1:27" ht="10.199999999999999" customHeight="1">
      <c r="A60" s="35"/>
      <c r="B60" s="474">
        <v>13</v>
      </c>
      <c r="C60" s="834"/>
      <c r="D60" s="477"/>
      <c r="E60" s="477"/>
      <c r="F60" s="477"/>
      <c r="G60" s="477"/>
      <c r="H60" s="477"/>
      <c r="I60" s="478"/>
      <c r="J60" s="834"/>
      <c r="K60" s="837"/>
      <c r="L60" s="837"/>
      <c r="M60" s="837"/>
      <c r="N60" s="838"/>
      <c r="O60" s="841"/>
      <c r="P60" s="837"/>
      <c r="Q60" s="838"/>
      <c r="R60" s="834"/>
      <c r="S60" s="837"/>
      <c r="T60" s="837"/>
      <c r="U60" s="837"/>
      <c r="V60" s="477"/>
      <c r="W60" s="848"/>
      <c r="X60" s="36"/>
      <c r="Y60" s="36"/>
      <c r="Z60" s="14"/>
      <c r="AA60" s="386"/>
    </row>
    <row r="61" spans="1:27" ht="10.199999999999999" customHeight="1">
      <c r="A61" s="35"/>
      <c r="B61" s="771"/>
      <c r="C61" s="835"/>
      <c r="D61" s="737"/>
      <c r="E61" s="737"/>
      <c r="F61" s="737"/>
      <c r="G61" s="737"/>
      <c r="H61" s="737"/>
      <c r="I61" s="836"/>
      <c r="J61" s="839"/>
      <c r="K61" s="707"/>
      <c r="L61" s="707"/>
      <c r="M61" s="707"/>
      <c r="N61" s="840"/>
      <c r="O61" s="839"/>
      <c r="P61" s="707"/>
      <c r="Q61" s="840"/>
      <c r="R61" s="839"/>
      <c r="S61" s="707"/>
      <c r="T61" s="707"/>
      <c r="U61" s="707"/>
      <c r="V61" s="737"/>
      <c r="W61" s="849"/>
      <c r="X61" s="36"/>
      <c r="Y61" s="36"/>
      <c r="Z61" s="14"/>
      <c r="AA61" s="386"/>
    </row>
    <row r="62" spans="1:27" ht="10.199999999999999" customHeight="1">
      <c r="A62" s="35"/>
      <c r="B62" s="475"/>
      <c r="C62" s="479"/>
      <c r="D62" s="275"/>
      <c r="E62" s="275"/>
      <c r="F62" s="275"/>
      <c r="G62" s="275"/>
      <c r="H62" s="275"/>
      <c r="I62" s="276"/>
      <c r="J62" s="490"/>
      <c r="K62" s="491"/>
      <c r="L62" s="491"/>
      <c r="M62" s="491"/>
      <c r="N62" s="492"/>
      <c r="O62" s="490"/>
      <c r="P62" s="491"/>
      <c r="Q62" s="492"/>
      <c r="R62" s="479"/>
      <c r="S62" s="275"/>
      <c r="T62" s="275"/>
      <c r="U62" s="275"/>
      <c r="V62" s="275"/>
      <c r="W62" s="850"/>
      <c r="X62" s="36"/>
      <c r="Y62" s="36"/>
      <c r="Z62" s="14"/>
      <c r="AA62" s="386"/>
    </row>
    <row r="63" spans="1:27" ht="10.199999999999999" customHeight="1">
      <c r="A63" s="35"/>
      <c r="B63" s="474">
        <v>14</v>
      </c>
      <c r="C63" s="834"/>
      <c r="D63" s="477"/>
      <c r="E63" s="477"/>
      <c r="F63" s="477"/>
      <c r="G63" s="477"/>
      <c r="H63" s="477"/>
      <c r="I63" s="478"/>
      <c r="J63" s="834"/>
      <c r="K63" s="837"/>
      <c r="L63" s="837"/>
      <c r="M63" s="837"/>
      <c r="N63" s="838"/>
      <c r="O63" s="841"/>
      <c r="P63" s="837"/>
      <c r="Q63" s="838"/>
      <c r="R63" s="834"/>
      <c r="S63" s="837"/>
      <c r="T63" s="837"/>
      <c r="U63" s="837"/>
      <c r="V63" s="477"/>
      <c r="W63" s="848"/>
      <c r="X63" s="36"/>
      <c r="Y63" s="36"/>
      <c r="Z63" s="14"/>
      <c r="AA63" s="386"/>
    </row>
    <row r="64" spans="1:27" ht="10.199999999999999" customHeight="1">
      <c r="A64" s="35"/>
      <c r="B64" s="771"/>
      <c r="C64" s="835"/>
      <c r="D64" s="737"/>
      <c r="E64" s="737"/>
      <c r="F64" s="737"/>
      <c r="G64" s="737"/>
      <c r="H64" s="737"/>
      <c r="I64" s="836"/>
      <c r="J64" s="839"/>
      <c r="K64" s="707"/>
      <c r="L64" s="707"/>
      <c r="M64" s="707"/>
      <c r="N64" s="840"/>
      <c r="O64" s="839"/>
      <c r="P64" s="707"/>
      <c r="Q64" s="840"/>
      <c r="R64" s="839"/>
      <c r="S64" s="707"/>
      <c r="T64" s="707"/>
      <c r="U64" s="707"/>
      <c r="V64" s="737"/>
      <c r="W64" s="849"/>
      <c r="X64" s="36"/>
      <c r="Y64" s="36"/>
      <c r="Z64" s="14"/>
      <c r="AA64" s="386"/>
    </row>
    <row r="65" spans="1:30" ht="10.199999999999999" customHeight="1">
      <c r="A65" s="35"/>
      <c r="B65" s="475"/>
      <c r="C65" s="479"/>
      <c r="D65" s="275"/>
      <c r="E65" s="275"/>
      <c r="F65" s="275"/>
      <c r="G65" s="275"/>
      <c r="H65" s="275"/>
      <c r="I65" s="276"/>
      <c r="J65" s="490"/>
      <c r="K65" s="491"/>
      <c r="L65" s="491"/>
      <c r="M65" s="491"/>
      <c r="N65" s="492"/>
      <c r="O65" s="490"/>
      <c r="P65" s="491"/>
      <c r="Q65" s="492"/>
      <c r="R65" s="479"/>
      <c r="S65" s="275"/>
      <c r="T65" s="275"/>
      <c r="U65" s="275"/>
      <c r="V65" s="275"/>
      <c r="W65" s="850"/>
      <c r="X65" s="36"/>
      <c r="Y65" s="36"/>
      <c r="Z65" s="14"/>
      <c r="AA65" s="386"/>
    </row>
    <row r="66" spans="1:30" ht="10.199999999999999" customHeight="1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7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4"/>
      <c r="AA66" s="386"/>
    </row>
    <row r="67" spans="1:30" ht="10.199999999999999" hidden="1" customHeight="1">
      <c r="A67" s="35"/>
      <c r="B67" s="36"/>
      <c r="C67" s="36"/>
      <c r="D67" s="36"/>
      <c r="E67" s="36"/>
      <c r="F67" s="36"/>
      <c r="G67" s="36"/>
      <c r="H67" s="36"/>
      <c r="I67" s="36"/>
      <c r="J67" s="372">
        <f>COUNTA(W24:W65)</f>
        <v>0</v>
      </c>
      <c r="K67" s="372"/>
      <c r="L67" s="372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14"/>
      <c r="AA67" s="386"/>
    </row>
    <row r="68" spans="1:30" ht="10.199999999999999" hidden="1" customHeight="1">
      <c r="A68" s="35"/>
      <c r="B68" s="36"/>
      <c r="C68" s="36"/>
      <c r="D68" s="36"/>
      <c r="E68" s="36"/>
      <c r="F68" s="36"/>
      <c r="G68" s="36"/>
      <c r="H68" s="36"/>
      <c r="I68" s="36"/>
      <c r="J68" s="372"/>
      <c r="K68" s="372"/>
      <c r="L68" s="372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4"/>
      <c r="AA68" s="386"/>
    </row>
    <row r="69" spans="1:30" ht="10.199999999999999" customHeight="1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14"/>
      <c r="AA69" s="386"/>
    </row>
    <row r="70" spans="1:30" ht="10.199999999999999" customHeight="1">
      <c r="C70" s="436" t="s">
        <v>477</v>
      </c>
      <c r="D70" s="318"/>
      <c r="E70" s="318"/>
      <c r="F70" s="318"/>
      <c r="G70" s="318"/>
      <c r="H70" s="318"/>
      <c r="I70" s="49"/>
      <c r="J70" s="372">
        <f>COUNTIF(W24:W63,"w")</f>
        <v>0</v>
      </c>
      <c r="K70" s="842"/>
      <c r="L70" s="842"/>
      <c r="M70" s="36"/>
      <c r="N70" s="711" t="str">
        <f>IF(J70&lt;1,"",J70/J67)</f>
        <v/>
      </c>
      <c r="O70" s="713"/>
      <c r="P70" s="713"/>
      <c r="AA70" s="386"/>
    </row>
    <row r="71" spans="1:30" ht="10.199999999999999" customHeight="1">
      <c r="C71" s="318"/>
      <c r="D71" s="318"/>
      <c r="E71" s="318"/>
      <c r="F71" s="318"/>
      <c r="G71" s="318"/>
      <c r="H71" s="318"/>
      <c r="I71" s="49"/>
      <c r="J71" s="843"/>
      <c r="K71" s="843"/>
      <c r="L71" s="843"/>
      <c r="M71" s="36"/>
      <c r="N71" s="844"/>
      <c r="O71" s="844"/>
      <c r="P71" s="844"/>
      <c r="AA71" s="386"/>
    </row>
    <row r="72" spans="1:30" ht="10.199999999999999" customHeight="1">
      <c r="B72" s="28"/>
      <c r="C72" s="36"/>
      <c r="D72" s="36"/>
      <c r="E72" s="36"/>
      <c r="F72" s="36"/>
      <c r="G72" s="36"/>
      <c r="H72" s="36"/>
      <c r="I72" s="36"/>
      <c r="J72" s="36"/>
      <c r="K72" s="37"/>
      <c r="L72" s="36"/>
      <c r="M72" s="36"/>
      <c r="N72" s="36"/>
      <c r="O72" s="36"/>
      <c r="P72" s="36"/>
      <c r="AA72" s="386"/>
    </row>
    <row r="73" spans="1:30" ht="10.199999999999999" customHeight="1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AA73" s="386"/>
    </row>
    <row r="74" spans="1:30" ht="10.199999999999999" customHeight="1">
      <c r="C74" s="436" t="s">
        <v>478</v>
      </c>
      <c r="D74" s="318"/>
      <c r="E74" s="318"/>
      <c r="F74" s="318"/>
      <c r="G74" s="318"/>
      <c r="H74" s="318"/>
      <c r="I74" s="49"/>
      <c r="J74" s="372">
        <f>COUNTIF(W24:W63,"m")</f>
        <v>0</v>
      </c>
      <c r="K74" s="842"/>
      <c r="L74" s="842"/>
      <c r="M74" s="36"/>
      <c r="N74" s="711" t="str">
        <f>IF(J74&lt;1,"",J74/J67)</f>
        <v/>
      </c>
      <c r="O74" s="713"/>
      <c r="P74" s="713"/>
      <c r="AA74" s="386"/>
    </row>
    <row r="75" spans="1:30" ht="10.199999999999999" customHeight="1">
      <c r="B75" s="39"/>
      <c r="C75" s="318"/>
      <c r="D75" s="318"/>
      <c r="E75" s="318"/>
      <c r="F75" s="318"/>
      <c r="G75" s="318"/>
      <c r="H75" s="318"/>
      <c r="I75" s="49"/>
      <c r="J75" s="843"/>
      <c r="K75" s="843"/>
      <c r="L75" s="843"/>
      <c r="M75" s="36"/>
      <c r="N75" s="844"/>
      <c r="O75" s="844"/>
      <c r="P75" s="844"/>
      <c r="Q75" s="40"/>
      <c r="R75" s="40"/>
      <c r="AA75" s="386"/>
    </row>
    <row r="76" spans="1:30" ht="10.199999999999999" customHeight="1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N76" s="38"/>
      <c r="O76" s="38"/>
      <c r="Q76" s="40"/>
      <c r="R76" s="40"/>
      <c r="AA76" s="386"/>
    </row>
    <row r="77" spans="1:30" ht="10.199999999999999" customHeight="1">
      <c r="AA77" s="386"/>
      <c r="AB77" s="20"/>
    </row>
    <row r="78" spans="1:30" ht="10.199999999999999" customHeight="1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AA78" s="386"/>
      <c r="AD78" s="15"/>
    </row>
    <row r="79" spans="1:30" ht="10.199999999999999" customHeight="1">
      <c r="B79" s="4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42"/>
      <c r="S79" s="14"/>
      <c r="T79" s="14"/>
      <c r="U79" s="41"/>
      <c r="V79" s="41"/>
      <c r="W79" s="36"/>
      <c r="X79" s="36"/>
      <c r="Y79" s="36"/>
      <c r="AA79" s="386"/>
    </row>
    <row r="80" spans="1:30" ht="10.199999999999999" customHeight="1">
      <c r="B80" s="240"/>
      <c r="C80" s="240"/>
      <c r="D80" s="240"/>
      <c r="E80" s="240"/>
      <c r="F80" s="240"/>
      <c r="G80" s="240"/>
      <c r="J80" s="240"/>
      <c r="K80" s="240"/>
      <c r="L80" s="240"/>
      <c r="M80" s="240"/>
      <c r="N80" s="240"/>
      <c r="O80" s="240"/>
      <c r="R80" s="240"/>
      <c r="S80" s="240"/>
      <c r="T80" s="240"/>
      <c r="U80" s="240"/>
      <c r="V80" s="240"/>
      <c r="W80" s="240"/>
      <c r="AA80" s="386"/>
    </row>
    <row r="81" spans="2:27" ht="10.199999999999999" customHeight="1">
      <c r="B81" s="398"/>
      <c r="C81" s="398"/>
      <c r="D81" s="398"/>
      <c r="E81" s="398"/>
      <c r="F81" s="398"/>
      <c r="G81" s="398"/>
      <c r="J81" s="398"/>
      <c r="K81" s="398"/>
      <c r="L81" s="398"/>
      <c r="M81" s="398"/>
      <c r="N81" s="398"/>
      <c r="O81" s="398"/>
      <c r="R81" s="398"/>
      <c r="S81" s="398"/>
      <c r="T81" s="398"/>
      <c r="U81" s="398"/>
      <c r="V81" s="398"/>
      <c r="W81" s="398"/>
      <c r="AA81" s="386"/>
    </row>
    <row r="82" spans="2:27" ht="10.199999999999999" customHeight="1">
      <c r="AA82" s="386"/>
    </row>
    <row r="83" spans="2:27" ht="12.6" customHeight="1">
      <c r="B83" s="701" t="s">
        <v>0</v>
      </c>
      <c r="C83" s="701"/>
      <c r="D83" s="701"/>
      <c r="E83" s="701"/>
      <c r="F83" s="701"/>
      <c r="G83" s="701"/>
      <c r="J83" s="701" t="s">
        <v>370</v>
      </c>
      <c r="K83" s="701"/>
      <c r="L83" s="701"/>
      <c r="M83" s="701"/>
      <c r="N83" s="701"/>
      <c r="O83" s="701"/>
      <c r="R83" s="701" t="s">
        <v>370</v>
      </c>
      <c r="S83" s="701"/>
      <c r="T83" s="701"/>
      <c r="U83" s="701"/>
      <c r="V83" s="701"/>
      <c r="W83" s="701"/>
      <c r="AA83" s="386"/>
    </row>
    <row r="84" spans="2:27" ht="10.199999999999999" customHeight="1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A84" s="386"/>
    </row>
    <row r="85" spans="2:27" ht="10.199999999999999" customHeight="1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AA85" s="386"/>
    </row>
    <row r="86" spans="2:27" ht="10.199999999999999" customHeight="1" thickBot="1">
      <c r="AA86" s="386"/>
    </row>
    <row r="87" spans="2:27" ht="10.199999999999999" customHeight="1">
      <c r="B87" s="599" t="s">
        <v>1</v>
      </c>
      <c r="C87" s="674"/>
      <c r="D87" s="674"/>
      <c r="E87" s="674"/>
      <c r="F87" s="674"/>
      <c r="G87" s="674"/>
      <c r="H87" s="194"/>
      <c r="I87" s="194"/>
      <c r="J87" s="194"/>
      <c r="K87" s="194"/>
      <c r="L87" s="194"/>
      <c r="M87" s="194"/>
      <c r="N87" s="194"/>
      <c r="O87" s="194"/>
      <c r="P87" s="194"/>
      <c r="Q87" s="1"/>
      <c r="R87" s="1"/>
      <c r="S87" s="1"/>
      <c r="T87" s="1"/>
      <c r="U87" s="1"/>
      <c r="V87" s="1"/>
      <c r="W87" s="1"/>
      <c r="X87" s="1"/>
      <c r="Y87" s="2"/>
      <c r="Z87" s="3"/>
      <c r="AA87" s="386"/>
    </row>
    <row r="88" spans="2:27" ht="10.199999999999999" customHeight="1">
      <c r="B88" s="407"/>
      <c r="C88" s="240"/>
      <c r="D88" s="240"/>
      <c r="E88" s="240"/>
      <c r="F88" s="240"/>
      <c r="G88" s="240"/>
      <c r="H88" s="84"/>
      <c r="I88" s="84"/>
      <c r="J88" s="84"/>
      <c r="K88" s="84"/>
      <c r="L88" s="84"/>
      <c r="M88" s="84"/>
      <c r="N88" s="84"/>
      <c r="O88" s="84"/>
      <c r="P88" s="84"/>
      <c r="Y88" s="4"/>
      <c r="Z88" s="3"/>
      <c r="AA88" s="386"/>
    </row>
    <row r="89" spans="2:27" ht="10.199999999999999" customHeight="1">
      <c r="B89" s="684" t="s">
        <v>32</v>
      </c>
      <c r="C89" s="240"/>
      <c r="D89" s="240"/>
      <c r="E89" s="859"/>
      <c r="F89" s="859"/>
      <c r="G89" s="860"/>
      <c r="H89" s="401" t="s">
        <v>34</v>
      </c>
      <c r="I89" s="318"/>
      <c r="J89" s="318"/>
      <c r="K89" s="318"/>
      <c r="L89" s="318"/>
      <c r="M89" s="318"/>
      <c r="N89" s="318"/>
      <c r="P89" s="401" t="s">
        <v>153</v>
      </c>
      <c r="Q89" s="240"/>
      <c r="R89" s="240"/>
      <c r="S89" s="240"/>
      <c r="T89" s="859"/>
      <c r="U89" s="859"/>
      <c r="V89" s="860"/>
      <c r="Y89" s="4"/>
      <c r="Z89" s="3"/>
      <c r="AA89" s="386"/>
    </row>
    <row r="90" spans="2:27" ht="10.199999999999999" customHeight="1">
      <c r="B90" s="407"/>
      <c r="C90" s="240"/>
      <c r="D90" s="240"/>
      <c r="E90" s="861"/>
      <c r="F90" s="861"/>
      <c r="G90" s="862"/>
      <c r="H90" s="318"/>
      <c r="I90" s="318"/>
      <c r="J90" s="318"/>
      <c r="K90" s="318"/>
      <c r="L90" s="318"/>
      <c r="M90" s="318"/>
      <c r="N90" s="318"/>
      <c r="P90" s="240"/>
      <c r="Q90" s="240"/>
      <c r="R90" s="240"/>
      <c r="S90" s="240"/>
      <c r="T90" s="861"/>
      <c r="U90" s="861"/>
      <c r="V90" s="862"/>
      <c r="Y90" s="4"/>
      <c r="Z90" s="3"/>
      <c r="AA90" s="386"/>
    </row>
    <row r="91" spans="2:27" ht="10.199999999999999" customHeight="1">
      <c r="B91" s="24"/>
      <c r="C91" s="21"/>
      <c r="D91" s="21"/>
      <c r="E91" s="21"/>
      <c r="F91" s="18"/>
      <c r="G91" s="18"/>
      <c r="H91" s="18"/>
      <c r="Y91" s="4"/>
      <c r="Z91" s="3"/>
      <c r="AA91" s="386"/>
    </row>
    <row r="92" spans="2:27" ht="10.199999999999999" customHeight="1" thickBot="1">
      <c r="B92" s="25"/>
      <c r="C92" s="26"/>
      <c r="D92" s="26"/>
      <c r="E92" s="26"/>
      <c r="F92" s="27"/>
      <c r="G92" s="27"/>
      <c r="H92" s="2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3"/>
      <c r="AA92" s="386"/>
    </row>
    <row r="93" spans="2:27" ht="10.199999999999999" customHeight="1">
      <c r="N93" s="36"/>
      <c r="O93" s="36"/>
      <c r="R93" s="36"/>
      <c r="S93" s="36"/>
      <c r="T93" s="36"/>
      <c r="U93" s="37"/>
      <c r="V93" s="37"/>
      <c r="AA93" s="386"/>
    </row>
    <row r="94" spans="2:27" ht="10.199999999999999" customHeight="1">
      <c r="B94" s="401" t="s">
        <v>7</v>
      </c>
      <c r="C94" s="318"/>
      <c r="D94" s="318"/>
      <c r="E94" s="318"/>
      <c r="F94" s="318"/>
      <c r="G94" s="318"/>
      <c r="H94" s="318"/>
      <c r="I94" s="318"/>
      <c r="J94" s="318"/>
      <c r="K94" s="44"/>
      <c r="Q94" s="36"/>
      <c r="R94" s="36"/>
      <c r="S94" s="36"/>
      <c r="T94" s="36"/>
      <c r="U94" s="37"/>
      <c r="V94" s="37"/>
      <c r="AA94" s="386"/>
    </row>
    <row r="95" spans="2:27" ht="10.199999999999999" customHeight="1">
      <c r="B95" s="318"/>
      <c r="C95" s="318"/>
      <c r="D95" s="318"/>
      <c r="E95" s="318"/>
      <c r="F95" s="318"/>
      <c r="G95" s="318"/>
      <c r="H95" s="318"/>
      <c r="I95" s="318"/>
      <c r="J95" s="318"/>
      <c r="K95" s="44"/>
      <c r="Q95" s="36"/>
      <c r="R95" s="36"/>
      <c r="S95" s="36"/>
      <c r="T95" s="36"/>
      <c r="U95" s="37"/>
      <c r="V95" s="37"/>
      <c r="AA95" s="386"/>
    </row>
    <row r="96" spans="2:27" ht="10.199999999999999" customHeight="1">
      <c r="B96" s="401" t="s">
        <v>8</v>
      </c>
      <c r="C96" s="401"/>
      <c r="D96" s="401"/>
      <c r="E96" s="401"/>
      <c r="F96" s="401"/>
      <c r="G96" s="401"/>
      <c r="H96" s="401"/>
      <c r="I96" s="401"/>
      <c r="J96" s="401"/>
      <c r="K96" s="401"/>
      <c r="L96" s="318"/>
      <c r="M96" s="318"/>
      <c r="N96" s="240"/>
      <c r="AA96" s="386"/>
    </row>
    <row r="97" spans="2:27" ht="10.199999999999999" customHeight="1"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240"/>
      <c r="AA97" s="386"/>
    </row>
    <row r="98" spans="2:27" ht="10.199999999999999" customHeight="1">
      <c r="B98" s="401"/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AA98" s="386"/>
    </row>
    <row r="99" spans="2:27" ht="10.199999999999999" customHeight="1"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AA99" s="386"/>
    </row>
    <row r="100" spans="2:27" ht="10.199999999999999" customHeight="1">
      <c r="AA100" s="386"/>
    </row>
    <row r="101" spans="2:27" ht="10.199999999999999" customHeight="1">
      <c r="AA101" s="386"/>
    </row>
    <row r="102" spans="2:27" ht="10.199999999999999" customHeight="1">
      <c r="AA102" s="386"/>
    </row>
    <row r="103" spans="2:27" ht="10.199999999999999" customHeight="1">
      <c r="AA103" s="386"/>
    </row>
    <row r="104" spans="2:27" ht="10.199999999999999" customHeight="1">
      <c r="AA104" s="386"/>
    </row>
    <row r="105" spans="2:27" ht="10.199999999999999" customHeight="1">
      <c r="AA105" s="386"/>
    </row>
    <row r="106" spans="2:27" ht="10.199999999999999" customHeight="1">
      <c r="AA106" s="386"/>
    </row>
    <row r="107" spans="2:27" ht="10.199999999999999" customHeight="1"/>
    <row r="108" spans="2:27" ht="10.199999999999999" customHeight="1"/>
    <row r="109" spans="2:27" ht="10.199999999999999" customHeight="1"/>
    <row r="110" spans="2:27" ht="10.199999999999999" customHeight="1"/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</sheetData>
  <sheetProtection algorithmName="SHA-512" hashValue="bF02ZDDT1vAYFpZxUti4dQ4nnIhT+/nqPFbtxDISFU5HF+aRYGkTRvmdgpYfsfxGHB0M0RBKnzstk9W0JvcgkA==" saltValue="5eUe6KXwGmhWz5ZD5LQiJQ==" spinCount="100000" sheet="1" objects="1" scenarios="1" selectLockedCells="1"/>
  <mergeCells count="129">
    <mergeCell ref="B27:B29"/>
    <mergeCell ref="R24:V26"/>
    <mergeCell ref="W24:W26"/>
    <mergeCell ref="R21:V23"/>
    <mergeCell ref="B14:Y16"/>
    <mergeCell ref="B18:D19"/>
    <mergeCell ref="E18:L19"/>
    <mergeCell ref="B33:B35"/>
    <mergeCell ref="C33:I35"/>
    <mergeCell ref="V18:V19"/>
    <mergeCell ref="W27:W29"/>
    <mergeCell ref="B24:B26"/>
    <mergeCell ref="C24:I26"/>
    <mergeCell ref="J33:N35"/>
    <mergeCell ref="R33:V35"/>
    <mergeCell ref="W33:W35"/>
    <mergeCell ref="B30:B32"/>
    <mergeCell ref="C30:I32"/>
    <mergeCell ref="J30:N32"/>
    <mergeCell ref="O30:Q32"/>
    <mergeCell ref="R30:V32"/>
    <mergeCell ref="W30:W32"/>
    <mergeCell ref="C27:I29"/>
    <mergeCell ref="J27:N29"/>
    <mergeCell ref="O27:Q29"/>
    <mergeCell ref="W21:W23"/>
    <mergeCell ref="B96:N97"/>
    <mergeCell ref="B2:C3"/>
    <mergeCell ref="E2:G3"/>
    <mergeCell ref="I2:S3"/>
    <mergeCell ref="B4:D4"/>
    <mergeCell ref="E4:G4"/>
    <mergeCell ref="I4:S4"/>
    <mergeCell ref="V4:Y5"/>
    <mergeCell ref="B10:Y11"/>
    <mergeCell ref="R27:V29"/>
    <mergeCell ref="J24:N26"/>
    <mergeCell ref="O24:Q26"/>
    <mergeCell ref="B12:Y13"/>
    <mergeCell ref="B21:B23"/>
    <mergeCell ref="C21:I23"/>
    <mergeCell ref="J21:N23"/>
    <mergeCell ref="O21:Q23"/>
    <mergeCell ref="B36:B38"/>
    <mergeCell ref="C36:I38"/>
    <mergeCell ref="J36:N38"/>
    <mergeCell ref="O36:Q38"/>
    <mergeCell ref="R36:V38"/>
    <mergeCell ref="B87:G88"/>
    <mergeCell ref="Q18:U19"/>
    <mergeCell ref="W36:W38"/>
    <mergeCell ref="O33:Q35"/>
    <mergeCell ref="B48:B50"/>
    <mergeCell ref="C48:I50"/>
    <mergeCell ref="J48:N50"/>
    <mergeCell ref="O48:Q50"/>
    <mergeCell ref="R48:V50"/>
    <mergeCell ref="W48:W50"/>
    <mergeCell ref="B45:B47"/>
    <mergeCell ref="C45:I47"/>
    <mergeCell ref="J45:N47"/>
    <mergeCell ref="O45:Q47"/>
    <mergeCell ref="R45:V47"/>
    <mergeCell ref="W45:W47"/>
    <mergeCell ref="B42:B44"/>
    <mergeCell ref="C42:I44"/>
    <mergeCell ref="J42:N44"/>
    <mergeCell ref="O42:Q44"/>
    <mergeCell ref="R42:V44"/>
    <mergeCell ref="R39:V41"/>
    <mergeCell ref="W39:W41"/>
    <mergeCell ref="W42:W44"/>
    <mergeCell ref="B39:B41"/>
    <mergeCell ref="C39:I41"/>
    <mergeCell ref="B54:B56"/>
    <mergeCell ref="C54:I56"/>
    <mergeCell ref="J54:N56"/>
    <mergeCell ref="O54:Q56"/>
    <mergeCell ref="R54:V56"/>
    <mergeCell ref="W54:W56"/>
    <mergeCell ref="B51:B53"/>
    <mergeCell ref="C51:I53"/>
    <mergeCell ref="J51:N53"/>
    <mergeCell ref="O51:Q53"/>
    <mergeCell ref="R51:V53"/>
    <mergeCell ref="W51:W53"/>
    <mergeCell ref="J39:N41"/>
    <mergeCell ref="O39:Q41"/>
    <mergeCell ref="J60:N62"/>
    <mergeCell ref="O60:Q62"/>
    <mergeCell ref="R60:V62"/>
    <mergeCell ref="B80:G81"/>
    <mergeCell ref="J80:O81"/>
    <mergeCell ref="R80:W81"/>
    <mergeCell ref="B83:G83"/>
    <mergeCell ref="J83:O83"/>
    <mergeCell ref="R83:W83"/>
    <mergeCell ref="J67:L68"/>
    <mergeCell ref="C70:H71"/>
    <mergeCell ref="J70:L71"/>
    <mergeCell ref="N70:P71"/>
    <mergeCell ref="C74:H75"/>
    <mergeCell ref="J74:L75"/>
    <mergeCell ref="N74:P75"/>
    <mergeCell ref="W60:W62"/>
    <mergeCell ref="U2:Y3"/>
    <mergeCell ref="B57:B59"/>
    <mergeCell ref="W57:W59"/>
    <mergeCell ref="AA1:AA106"/>
    <mergeCell ref="C57:I59"/>
    <mergeCell ref="J57:N59"/>
    <mergeCell ref="O57:Q59"/>
    <mergeCell ref="R57:V59"/>
    <mergeCell ref="H89:N90"/>
    <mergeCell ref="E89:G90"/>
    <mergeCell ref="T89:V90"/>
    <mergeCell ref="B94:J95"/>
    <mergeCell ref="B98:M99"/>
    <mergeCell ref="B8:Y9"/>
    <mergeCell ref="B89:D90"/>
    <mergeCell ref="P89:S90"/>
    <mergeCell ref="B63:B65"/>
    <mergeCell ref="C63:I65"/>
    <mergeCell ref="J63:N65"/>
    <mergeCell ref="O63:Q65"/>
    <mergeCell ref="R63:V65"/>
    <mergeCell ref="W63:W65"/>
    <mergeCell ref="B60:B62"/>
    <mergeCell ref="C60:I62"/>
  </mergeCells>
  <dataValidations count="1">
    <dataValidation type="list" allowBlank="1" showInputMessage="1" showErrorMessage="1" sqref="W24:W65" xr:uid="{182A8D57-216B-45A9-BD5F-1DD9405ADB9D}">
      <formula1>"m,w"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0396-D482-4DB1-A8AE-5A5D3D141D30}">
  <sheetPr>
    <tabColor theme="3" tint="0.39997558519241921"/>
  </sheetPr>
  <dimension ref="A1:AD124"/>
  <sheetViews>
    <sheetView showGridLines="0" topLeftCell="A52" zoomScaleNormal="100" workbookViewId="0">
      <selection activeCell="V18" sqref="V18:V19"/>
    </sheetView>
  </sheetViews>
  <sheetFormatPr baseColWidth="10" defaultRowHeight="13.2"/>
  <cols>
    <col min="1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U2" s="436" t="s">
        <v>527</v>
      </c>
      <c r="V2" s="318"/>
      <c r="W2" s="318"/>
      <c r="X2" s="318"/>
      <c r="Y2" s="318"/>
      <c r="AA2" s="386"/>
    </row>
    <row r="3" spans="2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U3" s="318"/>
      <c r="V3" s="318"/>
      <c r="W3" s="318"/>
      <c r="X3" s="318"/>
      <c r="Y3" s="318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356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V4" s="710" t="s">
        <v>154</v>
      </c>
      <c r="W4" s="710"/>
      <c r="X4" s="710"/>
      <c r="Y4" s="710"/>
      <c r="AA4" s="386"/>
    </row>
    <row r="5" spans="2:27" ht="10.199999999999999" customHeight="1">
      <c r="V5" s="710"/>
      <c r="W5" s="710"/>
      <c r="X5" s="710"/>
      <c r="Y5" s="710"/>
      <c r="AA5" s="386"/>
    </row>
    <row r="6" spans="2:27" ht="9.6" customHeight="1">
      <c r="AA6" s="386"/>
    </row>
    <row r="7" spans="2:27" ht="9.6" customHeight="1">
      <c r="AA7" s="386"/>
    </row>
    <row r="8" spans="2:27" ht="9.6" customHeight="1">
      <c r="B8" s="370" t="s">
        <v>158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AA8" s="386"/>
    </row>
    <row r="9" spans="2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2"/>
      <c r="AA9" s="386"/>
    </row>
    <row r="10" spans="2:27" ht="10.199999999999999" customHeight="1">
      <c r="B10" s="370" t="s">
        <v>375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2"/>
      <c r="AA10" s="386"/>
    </row>
    <row r="11" spans="2:27" ht="10.199999999999999" customHeight="1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3"/>
      <c r="AA11" s="386"/>
    </row>
    <row r="12" spans="2:27" ht="10.199999999999999" customHeight="1">
      <c r="B12" s="673" t="s">
        <v>157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Z12" s="33"/>
      <c r="AA12" s="386"/>
    </row>
    <row r="13" spans="2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AA13" s="386"/>
    </row>
    <row r="14" spans="2:27" ht="10.199999999999999" customHeight="1">
      <c r="B14" s="833" t="s">
        <v>481</v>
      </c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AA14" s="386"/>
    </row>
    <row r="15" spans="2:27" ht="10.199999999999999" customHeight="1"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AA15" s="386"/>
    </row>
    <row r="16" spans="2:27" ht="10.199999999999999" customHeight="1"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AA16" s="386"/>
    </row>
    <row r="17" spans="1:29" ht="10.199999999999999" customHeight="1">
      <c r="A17" s="1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14"/>
      <c r="B18" s="714" t="s">
        <v>327</v>
      </c>
      <c r="C18" s="286"/>
      <c r="D18" s="286"/>
      <c r="E18" s="863"/>
      <c r="F18" s="737"/>
      <c r="G18" s="737"/>
      <c r="H18" s="737"/>
      <c r="I18" s="737"/>
      <c r="J18" s="737"/>
      <c r="K18" s="737"/>
      <c r="L18" s="737"/>
      <c r="M18" s="14"/>
      <c r="N18" s="14"/>
      <c r="O18" s="14"/>
      <c r="P18" s="14"/>
      <c r="Q18" s="380" t="s">
        <v>328</v>
      </c>
      <c r="R18" s="338"/>
      <c r="S18" s="338"/>
      <c r="T18" s="338"/>
      <c r="U18" s="338"/>
      <c r="V18" s="707"/>
      <c r="W18" s="14"/>
      <c r="X18" s="14"/>
      <c r="Y18" s="14"/>
      <c r="Z18" s="14"/>
      <c r="AA18" s="386"/>
    </row>
    <row r="19" spans="1:29" ht="10.199999999999999" customHeight="1">
      <c r="B19" s="286"/>
      <c r="C19" s="286"/>
      <c r="D19" s="286"/>
      <c r="E19" s="864"/>
      <c r="F19" s="864"/>
      <c r="G19" s="864"/>
      <c r="H19" s="864"/>
      <c r="I19" s="864"/>
      <c r="J19" s="864"/>
      <c r="K19" s="864"/>
      <c r="L19" s="864"/>
      <c r="M19" s="14"/>
      <c r="N19" s="14"/>
      <c r="O19" s="14"/>
      <c r="P19" s="14"/>
      <c r="Q19" s="338"/>
      <c r="R19" s="338"/>
      <c r="S19" s="338"/>
      <c r="T19" s="338"/>
      <c r="U19" s="338"/>
      <c r="V19" s="865"/>
      <c r="W19" s="14"/>
      <c r="X19" s="14"/>
      <c r="Y19" s="14"/>
      <c r="Z19" s="14"/>
      <c r="AA19" s="386"/>
    </row>
    <row r="20" spans="1:29" ht="10.199999999999999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4"/>
      <c r="AA20" s="386"/>
    </row>
    <row r="21" spans="1:29" ht="10.199999999999999" customHeight="1">
      <c r="A21" s="35"/>
      <c r="B21" s="493" t="s">
        <v>21</v>
      </c>
      <c r="C21" s="804" t="s">
        <v>28</v>
      </c>
      <c r="D21" s="805"/>
      <c r="E21" s="805"/>
      <c r="F21" s="805"/>
      <c r="G21" s="805"/>
      <c r="H21" s="805"/>
      <c r="I21" s="806"/>
      <c r="J21" s="804" t="s">
        <v>29</v>
      </c>
      <c r="K21" s="813"/>
      <c r="L21" s="813"/>
      <c r="M21" s="813"/>
      <c r="N21" s="814"/>
      <c r="O21" s="821" t="s">
        <v>27</v>
      </c>
      <c r="P21" s="822"/>
      <c r="Q21" s="823"/>
      <c r="R21" s="821" t="s">
        <v>147</v>
      </c>
      <c r="S21" s="822"/>
      <c r="T21" s="822"/>
      <c r="U21" s="822"/>
      <c r="V21" s="830"/>
      <c r="W21" s="845" t="s">
        <v>23</v>
      </c>
      <c r="X21" s="36"/>
      <c r="Y21" s="36"/>
      <c r="Z21" s="14"/>
      <c r="AA21" s="386"/>
    </row>
    <row r="22" spans="1:29" ht="10.199999999999999" customHeight="1">
      <c r="A22" s="35"/>
      <c r="B22" s="494"/>
      <c r="C22" s="807"/>
      <c r="D22" s="808"/>
      <c r="E22" s="808"/>
      <c r="F22" s="808"/>
      <c r="G22" s="808"/>
      <c r="H22" s="808"/>
      <c r="I22" s="809"/>
      <c r="J22" s="815"/>
      <c r="K22" s="816"/>
      <c r="L22" s="816"/>
      <c r="M22" s="816"/>
      <c r="N22" s="817"/>
      <c r="O22" s="824"/>
      <c r="P22" s="825"/>
      <c r="Q22" s="826"/>
      <c r="R22" s="824"/>
      <c r="S22" s="825"/>
      <c r="T22" s="825"/>
      <c r="U22" s="825"/>
      <c r="V22" s="831"/>
      <c r="W22" s="846"/>
      <c r="X22" s="36"/>
      <c r="Y22" s="36"/>
      <c r="Z22" s="14"/>
      <c r="AA22" s="386"/>
    </row>
    <row r="23" spans="1:29" ht="10.199999999999999" customHeight="1">
      <c r="A23" s="35"/>
      <c r="B23" s="495"/>
      <c r="C23" s="810"/>
      <c r="D23" s="811"/>
      <c r="E23" s="811"/>
      <c r="F23" s="811"/>
      <c r="G23" s="811"/>
      <c r="H23" s="811"/>
      <c r="I23" s="812"/>
      <c r="J23" s="818"/>
      <c r="K23" s="819"/>
      <c r="L23" s="819"/>
      <c r="M23" s="819"/>
      <c r="N23" s="820"/>
      <c r="O23" s="827"/>
      <c r="P23" s="828"/>
      <c r="Q23" s="829"/>
      <c r="R23" s="827"/>
      <c r="S23" s="828"/>
      <c r="T23" s="828"/>
      <c r="U23" s="828"/>
      <c r="V23" s="832"/>
      <c r="W23" s="847"/>
      <c r="X23" s="36"/>
      <c r="Y23" s="36"/>
      <c r="Z23" s="14"/>
      <c r="AA23" s="386"/>
    </row>
    <row r="24" spans="1:29" ht="10.199999999999999" customHeight="1">
      <c r="A24" s="35"/>
      <c r="B24" s="474">
        <v>1</v>
      </c>
      <c r="C24" s="834"/>
      <c r="D24" s="477"/>
      <c r="E24" s="477"/>
      <c r="F24" s="477"/>
      <c r="G24" s="477"/>
      <c r="H24" s="477"/>
      <c r="I24" s="478"/>
      <c r="J24" s="834"/>
      <c r="K24" s="837"/>
      <c r="L24" s="837"/>
      <c r="M24" s="837"/>
      <c r="N24" s="838"/>
      <c r="O24" s="841"/>
      <c r="P24" s="837"/>
      <c r="Q24" s="838"/>
      <c r="R24" s="834"/>
      <c r="S24" s="837"/>
      <c r="T24" s="837"/>
      <c r="U24" s="837"/>
      <c r="V24" s="838"/>
      <c r="W24" s="848"/>
      <c r="X24" s="36"/>
      <c r="Y24" s="36"/>
      <c r="Z24" s="14"/>
      <c r="AA24" s="386"/>
    </row>
    <row r="25" spans="1:29" ht="10.199999999999999" customHeight="1">
      <c r="A25" s="35"/>
      <c r="B25" s="771"/>
      <c r="C25" s="835"/>
      <c r="D25" s="737"/>
      <c r="E25" s="737"/>
      <c r="F25" s="737"/>
      <c r="G25" s="737"/>
      <c r="H25" s="737"/>
      <c r="I25" s="836"/>
      <c r="J25" s="839"/>
      <c r="K25" s="707"/>
      <c r="L25" s="707"/>
      <c r="M25" s="707"/>
      <c r="N25" s="840"/>
      <c r="O25" s="839"/>
      <c r="P25" s="707"/>
      <c r="Q25" s="840"/>
      <c r="R25" s="839"/>
      <c r="S25" s="707"/>
      <c r="T25" s="707"/>
      <c r="U25" s="707"/>
      <c r="V25" s="840"/>
      <c r="W25" s="849"/>
      <c r="X25" s="36"/>
      <c r="Y25" s="36"/>
      <c r="Z25" s="14"/>
      <c r="AA25" s="386"/>
    </row>
    <row r="26" spans="1:29" ht="10.199999999999999" customHeight="1">
      <c r="A26" s="35"/>
      <c r="B26" s="475"/>
      <c r="C26" s="479"/>
      <c r="D26" s="275"/>
      <c r="E26" s="275"/>
      <c r="F26" s="275"/>
      <c r="G26" s="275"/>
      <c r="H26" s="275"/>
      <c r="I26" s="276"/>
      <c r="J26" s="490"/>
      <c r="K26" s="491"/>
      <c r="L26" s="491"/>
      <c r="M26" s="491"/>
      <c r="N26" s="492"/>
      <c r="O26" s="490"/>
      <c r="P26" s="491"/>
      <c r="Q26" s="492"/>
      <c r="R26" s="866"/>
      <c r="S26" s="867"/>
      <c r="T26" s="867"/>
      <c r="U26" s="867"/>
      <c r="V26" s="868"/>
      <c r="W26" s="850"/>
      <c r="X26" s="36"/>
      <c r="Y26" s="36"/>
      <c r="Z26" s="14"/>
      <c r="AA26" s="386"/>
    </row>
    <row r="27" spans="1:29" ht="10.199999999999999" customHeight="1">
      <c r="A27" s="35"/>
      <c r="B27" s="474">
        <v>2</v>
      </c>
      <c r="C27" s="834"/>
      <c r="D27" s="477"/>
      <c r="E27" s="477"/>
      <c r="F27" s="477"/>
      <c r="G27" s="477"/>
      <c r="H27" s="477"/>
      <c r="I27" s="478"/>
      <c r="J27" s="834"/>
      <c r="K27" s="837"/>
      <c r="L27" s="837"/>
      <c r="M27" s="837"/>
      <c r="N27" s="838"/>
      <c r="O27" s="841"/>
      <c r="P27" s="837"/>
      <c r="Q27" s="838"/>
      <c r="R27" s="834"/>
      <c r="S27" s="837"/>
      <c r="T27" s="837"/>
      <c r="U27" s="837"/>
      <c r="V27" s="477"/>
      <c r="W27" s="848"/>
      <c r="X27" s="36"/>
      <c r="Y27" s="36"/>
      <c r="Z27" s="14"/>
      <c r="AA27" s="386"/>
    </row>
    <row r="28" spans="1:29" ht="10.199999999999999" customHeight="1">
      <c r="A28" s="35"/>
      <c r="B28" s="771"/>
      <c r="C28" s="835"/>
      <c r="D28" s="737"/>
      <c r="E28" s="737"/>
      <c r="F28" s="737"/>
      <c r="G28" s="737"/>
      <c r="H28" s="737"/>
      <c r="I28" s="836"/>
      <c r="J28" s="839"/>
      <c r="K28" s="707"/>
      <c r="L28" s="707"/>
      <c r="M28" s="707"/>
      <c r="N28" s="840"/>
      <c r="O28" s="839"/>
      <c r="P28" s="707"/>
      <c r="Q28" s="840"/>
      <c r="R28" s="839"/>
      <c r="S28" s="707"/>
      <c r="T28" s="707"/>
      <c r="U28" s="707"/>
      <c r="V28" s="737"/>
      <c r="W28" s="849"/>
      <c r="X28" s="36"/>
      <c r="Y28" s="36"/>
      <c r="Z28" s="14"/>
      <c r="AA28" s="386"/>
    </row>
    <row r="29" spans="1:29" ht="10.199999999999999" customHeight="1">
      <c r="A29" s="35"/>
      <c r="B29" s="475"/>
      <c r="C29" s="479"/>
      <c r="D29" s="275"/>
      <c r="E29" s="275"/>
      <c r="F29" s="275"/>
      <c r="G29" s="275"/>
      <c r="H29" s="275"/>
      <c r="I29" s="276"/>
      <c r="J29" s="490"/>
      <c r="K29" s="491"/>
      <c r="L29" s="491"/>
      <c r="M29" s="491"/>
      <c r="N29" s="492"/>
      <c r="O29" s="490"/>
      <c r="P29" s="491"/>
      <c r="Q29" s="492"/>
      <c r="R29" s="479"/>
      <c r="S29" s="275"/>
      <c r="T29" s="275"/>
      <c r="U29" s="275"/>
      <c r="V29" s="275"/>
      <c r="W29" s="850"/>
      <c r="X29" s="36"/>
      <c r="Y29" s="36"/>
      <c r="Z29" s="14"/>
      <c r="AA29" s="386"/>
    </row>
    <row r="30" spans="1:29" ht="10.199999999999999" customHeight="1">
      <c r="A30" s="35"/>
      <c r="B30" s="474">
        <v>3</v>
      </c>
      <c r="C30" s="834"/>
      <c r="D30" s="477"/>
      <c r="E30" s="477"/>
      <c r="F30" s="477"/>
      <c r="G30" s="477"/>
      <c r="H30" s="477"/>
      <c r="I30" s="478"/>
      <c r="J30" s="834"/>
      <c r="K30" s="837"/>
      <c r="L30" s="837"/>
      <c r="M30" s="837"/>
      <c r="N30" s="838"/>
      <c r="O30" s="841"/>
      <c r="P30" s="837"/>
      <c r="Q30" s="838"/>
      <c r="R30" s="834"/>
      <c r="S30" s="837"/>
      <c r="T30" s="837"/>
      <c r="U30" s="837"/>
      <c r="V30" s="477"/>
      <c r="W30" s="848"/>
      <c r="X30" s="36"/>
      <c r="Y30" s="36"/>
      <c r="Z30" s="14"/>
      <c r="AA30" s="386"/>
      <c r="AB30" s="17"/>
      <c r="AC30" s="17"/>
    </row>
    <row r="31" spans="1:29" ht="10.199999999999999" customHeight="1">
      <c r="A31" s="35"/>
      <c r="B31" s="771"/>
      <c r="C31" s="835"/>
      <c r="D31" s="737"/>
      <c r="E31" s="737"/>
      <c r="F31" s="737"/>
      <c r="G31" s="737"/>
      <c r="H31" s="737"/>
      <c r="I31" s="836"/>
      <c r="J31" s="839"/>
      <c r="K31" s="707"/>
      <c r="L31" s="707"/>
      <c r="M31" s="707"/>
      <c r="N31" s="840"/>
      <c r="O31" s="839"/>
      <c r="P31" s="707"/>
      <c r="Q31" s="840"/>
      <c r="R31" s="839"/>
      <c r="S31" s="707"/>
      <c r="T31" s="707"/>
      <c r="U31" s="707"/>
      <c r="V31" s="737"/>
      <c r="W31" s="849"/>
      <c r="X31" s="36"/>
      <c r="Y31" s="36"/>
      <c r="Z31" s="14"/>
      <c r="AA31" s="386"/>
    </row>
    <row r="32" spans="1:29" ht="10.199999999999999" customHeight="1">
      <c r="A32" s="35"/>
      <c r="B32" s="475"/>
      <c r="C32" s="479"/>
      <c r="D32" s="275"/>
      <c r="E32" s="275"/>
      <c r="F32" s="275"/>
      <c r="G32" s="275"/>
      <c r="H32" s="275"/>
      <c r="I32" s="276"/>
      <c r="J32" s="490"/>
      <c r="K32" s="491"/>
      <c r="L32" s="491"/>
      <c r="M32" s="491"/>
      <c r="N32" s="492"/>
      <c r="O32" s="490"/>
      <c r="P32" s="491"/>
      <c r="Q32" s="492"/>
      <c r="R32" s="479"/>
      <c r="S32" s="275"/>
      <c r="T32" s="275"/>
      <c r="U32" s="275"/>
      <c r="V32" s="275"/>
      <c r="W32" s="850"/>
      <c r="X32" s="36"/>
      <c r="Y32" s="36"/>
      <c r="Z32" s="14"/>
      <c r="AA32" s="386"/>
    </row>
    <row r="33" spans="1:27" ht="10.199999999999999" customHeight="1">
      <c r="A33" s="35"/>
      <c r="B33" s="474">
        <v>4</v>
      </c>
      <c r="C33" s="834"/>
      <c r="D33" s="477"/>
      <c r="E33" s="477"/>
      <c r="F33" s="477"/>
      <c r="G33" s="477"/>
      <c r="H33" s="477"/>
      <c r="I33" s="478"/>
      <c r="J33" s="834"/>
      <c r="K33" s="837"/>
      <c r="L33" s="837"/>
      <c r="M33" s="837"/>
      <c r="N33" s="838"/>
      <c r="O33" s="841"/>
      <c r="P33" s="837"/>
      <c r="Q33" s="838"/>
      <c r="R33" s="834"/>
      <c r="S33" s="837"/>
      <c r="T33" s="837"/>
      <c r="U33" s="837"/>
      <c r="V33" s="477"/>
      <c r="W33" s="848"/>
      <c r="X33" s="36"/>
      <c r="Y33" s="36"/>
      <c r="Z33" s="14"/>
      <c r="AA33" s="386"/>
    </row>
    <row r="34" spans="1:27" ht="10.199999999999999" customHeight="1">
      <c r="A34" s="35"/>
      <c r="B34" s="771"/>
      <c r="C34" s="835"/>
      <c r="D34" s="737"/>
      <c r="E34" s="737"/>
      <c r="F34" s="737"/>
      <c r="G34" s="737"/>
      <c r="H34" s="737"/>
      <c r="I34" s="836"/>
      <c r="J34" s="839"/>
      <c r="K34" s="707"/>
      <c r="L34" s="707"/>
      <c r="M34" s="707"/>
      <c r="N34" s="840"/>
      <c r="O34" s="839"/>
      <c r="P34" s="707"/>
      <c r="Q34" s="840"/>
      <c r="R34" s="839"/>
      <c r="S34" s="707"/>
      <c r="T34" s="707"/>
      <c r="U34" s="707"/>
      <c r="V34" s="737"/>
      <c r="W34" s="849"/>
      <c r="X34" s="36"/>
      <c r="Y34" s="36"/>
      <c r="Z34" s="14"/>
      <c r="AA34" s="386"/>
    </row>
    <row r="35" spans="1:27" ht="10.199999999999999" customHeight="1">
      <c r="A35" s="35"/>
      <c r="B35" s="475"/>
      <c r="C35" s="479"/>
      <c r="D35" s="275"/>
      <c r="E35" s="275"/>
      <c r="F35" s="275"/>
      <c r="G35" s="275"/>
      <c r="H35" s="275"/>
      <c r="I35" s="276"/>
      <c r="J35" s="490"/>
      <c r="K35" s="491"/>
      <c r="L35" s="491"/>
      <c r="M35" s="491"/>
      <c r="N35" s="492"/>
      <c r="O35" s="490"/>
      <c r="P35" s="491"/>
      <c r="Q35" s="492"/>
      <c r="R35" s="479"/>
      <c r="S35" s="275"/>
      <c r="T35" s="275"/>
      <c r="U35" s="275"/>
      <c r="V35" s="275"/>
      <c r="W35" s="850"/>
      <c r="X35" s="36"/>
      <c r="Y35" s="36"/>
      <c r="Z35" s="14"/>
      <c r="AA35" s="386"/>
    </row>
    <row r="36" spans="1:27" ht="10.199999999999999" customHeight="1">
      <c r="A36" s="35"/>
      <c r="B36" s="474">
        <v>5</v>
      </c>
      <c r="C36" s="834"/>
      <c r="D36" s="477"/>
      <c r="E36" s="477"/>
      <c r="F36" s="477"/>
      <c r="G36" s="477"/>
      <c r="H36" s="477"/>
      <c r="I36" s="478"/>
      <c r="J36" s="834"/>
      <c r="K36" s="837"/>
      <c r="L36" s="837"/>
      <c r="M36" s="837"/>
      <c r="N36" s="838"/>
      <c r="O36" s="841"/>
      <c r="P36" s="837"/>
      <c r="Q36" s="838"/>
      <c r="R36" s="834"/>
      <c r="S36" s="837"/>
      <c r="T36" s="837"/>
      <c r="U36" s="837"/>
      <c r="V36" s="477"/>
      <c r="W36" s="848"/>
      <c r="X36" s="36"/>
      <c r="Y36" s="36"/>
      <c r="Z36" s="14"/>
      <c r="AA36" s="386"/>
    </row>
    <row r="37" spans="1:27" ht="10.199999999999999" customHeight="1">
      <c r="A37" s="35"/>
      <c r="B37" s="771"/>
      <c r="C37" s="835"/>
      <c r="D37" s="737"/>
      <c r="E37" s="737"/>
      <c r="F37" s="737"/>
      <c r="G37" s="737"/>
      <c r="H37" s="737"/>
      <c r="I37" s="836"/>
      <c r="J37" s="839"/>
      <c r="K37" s="707"/>
      <c r="L37" s="707"/>
      <c r="M37" s="707"/>
      <c r="N37" s="840"/>
      <c r="O37" s="839"/>
      <c r="P37" s="707"/>
      <c r="Q37" s="840"/>
      <c r="R37" s="839"/>
      <c r="S37" s="707"/>
      <c r="T37" s="707"/>
      <c r="U37" s="707"/>
      <c r="V37" s="737"/>
      <c r="W37" s="849"/>
      <c r="X37" s="36"/>
      <c r="Y37" s="36"/>
      <c r="Z37" s="14"/>
      <c r="AA37" s="386"/>
    </row>
    <row r="38" spans="1:27" ht="10.199999999999999" customHeight="1">
      <c r="A38" s="35"/>
      <c r="B38" s="475"/>
      <c r="C38" s="479"/>
      <c r="D38" s="275"/>
      <c r="E38" s="275"/>
      <c r="F38" s="275"/>
      <c r="G38" s="275"/>
      <c r="H38" s="275"/>
      <c r="I38" s="276"/>
      <c r="J38" s="490"/>
      <c r="K38" s="491"/>
      <c r="L38" s="491"/>
      <c r="M38" s="491"/>
      <c r="N38" s="492"/>
      <c r="O38" s="490"/>
      <c r="P38" s="491"/>
      <c r="Q38" s="492"/>
      <c r="R38" s="479"/>
      <c r="S38" s="275"/>
      <c r="T38" s="275"/>
      <c r="U38" s="275"/>
      <c r="V38" s="275"/>
      <c r="W38" s="850"/>
      <c r="X38" s="36"/>
      <c r="Y38" s="36"/>
      <c r="Z38" s="14"/>
      <c r="AA38" s="386"/>
    </row>
    <row r="39" spans="1:27" ht="10.199999999999999" customHeight="1">
      <c r="A39" s="35"/>
      <c r="B39" s="474">
        <v>6</v>
      </c>
      <c r="C39" s="834"/>
      <c r="D39" s="477"/>
      <c r="E39" s="477"/>
      <c r="F39" s="477"/>
      <c r="G39" s="477"/>
      <c r="H39" s="477"/>
      <c r="I39" s="478"/>
      <c r="J39" s="834"/>
      <c r="K39" s="837"/>
      <c r="L39" s="837"/>
      <c r="M39" s="837"/>
      <c r="N39" s="838"/>
      <c r="O39" s="841"/>
      <c r="P39" s="837"/>
      <c r="Q39" s="838"/>
      <c r="R39" s="834"/>
      <c r="S39" s="837"/>
      <c r="T39" s="837"/>
      <c r="U39" s="837"/>
      <c r="V39" s="477"/>
      <c r="W39" s="848"/>
      <c r="X39" s="36"/>
      <c r="Y39" s="36"/>
      <c r="Z39" s="14"/>
      <c r="AA39" s="386"/>
    </row>
    <row r="40" spans="1:27" ht="10.199999999999999" customHeight="1">
      <c r="A40" s="35"/>
      <c r="B40" s="771"/>
      <c r="C40" s="835"/>
      <c r="D40" s="737"/>
      <c r="E40" s="737"/>
      <c r="F40" s="737"/>
      <c r="G40" s="737"/>
      <c r="H40" s="737"/>
      <c r="I40" s="836"/>
      <c r="J40" s="839"/>
      <c r="K40" s="707"/>
      <c r="L40" s="707"/>
      <c r="M40" s="707"/>
      <c r="N40" s="840"/>
      <c r="O40" s="839"/>
      <c r="P40" s="707"/>
      <c r="Q40" s="840"/>
      <c r="R40" s="839"/>
      <c r="S40" s="707"/>
      <c r="T40" s="707"/>
      <c r="U40" s="707"/>
      <c r="V40" s="737"/>
      <c r="W40" s="849"/>
      <c r="X40" s="36"/>
      <c r="Y40" s="36"/>
      <c r="Z40" s="14"/>
      <c r="AA40" s="386"/>
    </row>
    <row r="41" spans="1:27" ht="10.199999999999999" customHeight="1">
      <c r="A41" s="35"/>
      <c r="B41" s="475"/>
      <c r="C41" s="479"/>
      <c r="D41" s="275"/>
      <c r="E41" s="275"/>
      <c r="F41" s="275"/>
      <c r="G41" s="275"/>
      <c r="H41" s="275"/>
      <c r="I41" s="276"/>
      <c r="J41" s="490"/>
      <c r="K41" s="491"/>
      <c r="L41" s="491"/>
      <c r="M41" s="491"/>
      <c r="N41" s="492"/>
      <c r="O41" s="490"/>
      <c r="P41" s="491"/>
      <c r="Q41" s="492"/>
      <c r="R41" s="479"/>
      <c r="S41" s="275"/>
      <c r="T41" s="275"/>
      <c r="U41" s="275"/>
      <c r="V41" s="275"/>
      <c r="W41" s="850"/>
      <c r="X41" s="36"/>
      <c r="Y41" s="36"/>
      <c r="Z41" s="14"/>
      <c r="AA41" s="386"/>
    </row>
    <row r="42" spans="1:27" ht="10.199999999999999" customHeight="1">
      <c r="A42" s="35"/>
      <c r="B42" s="474">
        <v>7</v>
      </c>
      <c r="C42" s="834"/>
      <c r="D42" s="477"/>
      <c r="E42" s="477"/>
      <c r="F42" s="477"/>
      <c r="G42" s="477"/>
      <c r="H42" s="477"/>
      <c r="I42" s="478"/>
      <c r="J42" s="834"/>
      <c r="K42" s="837"/>
      <c r="L42" s="837"/>
      <c r="M42" s="837"/>
      <c r="N42" s="838"/>
      <c r="O42" s="841"/>
      <c r="P42" s="837"/>
      <c r="Q42" s="838"/>
      <c r="R42" s="834"/>
      <c r="S42" s="837"/>
      <c r="T42" s="837"/>
      <c r="U42" s="837"/>
      <c r="V42" s="477"/>
      <c r="W42" s="848"/>
      <c r="X42" s="36"/>
      <c r="Y42" s="36"/>
      <c r="Z42" s="14"/>
      <c r="AA42" s="386"/>
    </row>
    <row r="43" spans="1:27" ht="10.199999999999999" customHeight="1">
      <c r="A43" s="35"/>
      <c r="B43" s="771"/>
      <c r="C43" s="835"/>
      <c r="D43" s="737"/>
      <c r="E43" s="737"/>
      <c r="F43" s="737"/>
      <c r="G43" s="737"/>
      <c r="H43" s="737"/>
      <c r="I43" s="836"/>
      <c r="J43" s="839"/>
      <c r="K43" s="707"/>
      <c r="L43" s="707"/>
      <c r="M43" s="707"/>
      <c r="N43" s="840"/>
      <c r="O43" s="839"/>
      <c r="P43" s="707"/>
      <c r="Q43" s="840"/>
      <c r="R43" s="839"/>
      <c r="S43" s="707"/>
      <c r="T43" s="707"/>
      <c r="U43" s="707"/>
      <c r="V43" s="737"/>
      <c r="W43" s="849"/>
      <c r="X43" s="36"/>
      <c r="Y43" s="36"/>
      <c r="Z43" s="14"/>
      <c r="AA43" s="386"/>
    </row>
    <row r="44" spans="1:27" ht="10.199999999999999" customHeight="1">
      <c r="A44" s="35"/>
      <c r="B44" s="475"/>
      <c r="C44" s="479"/>
      <c r="D44" s="275"/>
      <c r="E44" s="275"/>
      <c r="F44" s="275"/>
      <c r="G44" s="275"/>
      <c r="H44" s="275"/>
      <c r="I44" s="276"/>
      <c r="J44" s="490"/>
      <c r="K44" s="491"/>
      <c r="L44" s="491"/>
      <c r="M44" s="491"/>
      <c r="N44" s="492"/>
      <c r="O44" s="490"/>
      <c r="P44" s="491"/>
      <c r="Q44" s="492"/>
      <c r="R44" s="479"/>
      <c r="S44" s="275"/>
      <c r="T44" s="275"/>
      <c r="U44" s="275"/>
      <c r="V44" s="275"/>
      <c r="W44" s="850"/>
      <c r="X44" s="36"/>
      <c r="Y44" s="36"/>
      <c r="Z44" s="14"/>
      <c r="AA44" s="386"/>
    </row>
    <row r="45" spans="1:27" ht="10.199999999999999" customHeight="1">
      <c r="A45" s="35"/>
      <c r="B45" s="474">
        <v>8</v>
      </c>
      <c r="C45" s="834"/>
      <c r="D45" s="477"/>
      <c r="E45" s="477"/>
      <c r="F45" s="477"/>
      <c r="G45" s="477"/>
      <c r="H45" s="477"/>
      <c r="I45" s="478"/>
      <c r="J45" s="834"/>
      <c r="K45" s="837"/>
      <c r="L45" s="837"/>
      <c r="M45" s="837"/>
      <c r="N45" s="838"/>
      <c r="O45" s="841"/>
      <c r="P45" s="837"/>
      <c r="Q45" s="838"/>
      <c r="R45" s="834"/>
      <c r="S45" s="837"/>
      <c r="T45" s="837"/>
      <c r="U45" s="837"/>
      <c r="V45" s="477"/>
      <c r="W45" s="848"/>
      <c r="X45" s="36"/>
      <c r="Y45" s="36"/>
      <c r="Z45" s="14"/>
      <c r="AA45" s="386"/>
    </row>
    <row r="46" spans="1:27" ht="10.199999999999999" customHeight="1">
      <c r="A46" s="35"/>
      <c r="B46" s="771"/>
      <c r="C46" s="835"/>
      <c r="D46" s="737"/>
      <c r="E46" s="737"/>
      <c r="F46" s="737"/>
      <c r="G46" s="737"/>
      <c r="H46" s="737"/>
      <c r="I46" s="836"/>
      <c r="J46" s="839"/>
      <c r="K46" s="707"/>
      <c r="L46" s="707"/>
      <c r="M46" s="707"/>
      <c r="N46" s="840"/>
      <c r="O46" s="839"/>
      <c r="P46" s="707"/>
      <c r="Q46" s="840"/>
      <c r="R46" s="839"/>
      <c r="S46" s="707"/>
      <c r="T46" s="707"/>
      <c r="U46" s="707"/>
      <c r="V46" s="737"/>
      <c r="W46" s="849"/>
      <c r="X46" s="36"/>
      <c r="Y46" s="36"/>
      <c r="Z46" s="14"/>
      <c r="AA46" s="386"/>
    </row>
    <row r="47" spans="1:27" ht="10.199999999999999" customHeight="1">
      <c r="A47" s="35"/>
      <c r="B47" s="475"/>
      <c r="C47" s="479"/>
      <c r="D47" s="275"/>
      <c r="E47" s="275"/>
      <c r="F47" s="275"/>
      <c r="G47" s="275"/>
      <c r="H47" s="275"/>
      <c r="I47" s="276"/>
      <c r="J47" s="490"/>
      <c r="K47" s="491"/>
      <c r="L47" s="491"/>
      <c r="M47" s="491"/>
      <c r="N47" s="492"/>
      <c r="O47" s="490"/>
      <c r="P47" s="491"/>
      <c r="Q47" s="492"/>
      <c r="R47" s="479"/>
      <c r="S47" s="275"/>
      <c r="T47" s="275"/>
      <c r="U47" s="275"/>
      <c r="V47" s="275"/>
      <c r="W47" s="850"/>
      <c r="X47" s="36"/>
      <c r="Y47" s="36"/>
      <c r="Z47" s="14"/>
      <c r="AA47" s="386"/>
    </row>
    <row r="48" spans="1:27" ht="10.199999999999999" customHeight="1">
      <c r="A48" s="35"/>
      <c r="B48" s="474">
        <v>9</v>
      </c>
      <c r="C48" s="834"/>
      <c r="D48" s="477"/>
      <c r="E48" s="477"/>
      <c r="F48" s="477"/>
      <c r="G48" s="477"/>
      <c r="H48" s="477"/>
      <c r="I48" s="478"/>
      <c r="J48" s="834"/>
      <c r="K48" s="837"/>
      <c r="L48" s="837"/>
      <c r="M48" s="837"/>
      <c r="N48" s="838"/>
      <c r="O48" s="841"/>
      <c r="P48" s="837"/>
      <c r="Q48" s="838"/>
      <c r="R48" s="834"/>
      <c r="S48" s="837"/>
      <c r="T48" s="837"/>
      <c r="U48" s="837"/>
      <c r="V48" s="477"/>
      <c r="W48" s="848"/>
      <c r="X48" s="36"/>
      <c r="Y48" s="36"/>
      <c r="Z48" s="14"/>
      <c r="AA48" s="386"/>
    </row>
    <row r="49" spans="1:27" ht="10.199999999999999" customHeight="1">
      <c r="A49" s="35"/>
      <c r="B49" s="771"/>
      <c r="C49" s="835"/>
      <c r="D49" s="737"/>
      <c r="E49" s="737"/>
      <c r="F49" s="737"/>
      <c r="G49" s="737"/>
      <c r="H49" s="737"/>
      <c r="I49" s="836"/>
      <c r="J49" s="839"/>
      <c r="K49" s="707"/>
      <c r="L49" s="707"/>
      <c r="M49" s="707"/>
      <c r="N49" s="840"/>
      <c r="O49" s="839"/>
      <c r="P49" s="707"/>
      <c r="Q49" s="840"/>
      <c r="R49" s="839"/>
      <c r="S49" s="707"/>
      <c r="T49" s="707"/>
      <c r="U49" s="707"/>
      <c r="V49" s="737"/>
      <c r="W49" s="849"/>
      <c r="X49" s="36"/>
      <c r="Y49" s="36"/>
      <c r="Z49" s="14"/>
      <c r="AA49" s="386"/>
    </row>
    <row r="50" spans="1:27" ht="10.199999999999999" customHeight="1">
      <c r="A50" s="35"/>
      <c r="B50" s="475"/>
      <c r="C50" s="479"/>
      <c r="D50" s="275"/>
      <c r="E50" s="275"/>
      <c r="F50" s="275"/>
      <c r="G50" s="275"/>
      <c r="H50" s="275"/>
      <c r="I50" s="276"/>
      <c r="J50" s="490"/>
      <c r="K50" s="491"/>
      <c r="L50" s="491"/>
      <c r="M50" s="491"/>
      <c r="N50" s="492"/>
      <c r="O50" s="490"/>
      <c r="P50" s="491"/>
      <c r="Q50" s="492"/>
      <c r="R50" s="479"/>
      <c r="S50" s="275"/>
      <c r="T50" s="275"/>
      <c r="U50" s="275"/>
      <c r="V50" s="275"/>
      <c r="W50" s="850"/>
      <c r="X50" s="36"/>
      <c r="Y50" s="36"/>
      <c r="Z50" s="14"/>
      <c r="AA50" s="386"/>
    </row>
    <row r="51" spans="1:27" ht="10.199999999999999" customHeight="1">
      <c r="A51" s="35"/>
      <c r="B51" s="474">
        <v>10</v>
      </c>
      <c r="C51" s="834"/>
      <c r="D51" s="477"/>
      <c r="E51" s="477"/>
      <c r="F51" s="477"/>
      <c r="G51" s="477"/>
      <c r="H51" s="477"/>
      <c r="I51" s="478"/>
      <c r="J51" s="834"/>
      <c r="K51" s="837"/>
      <c r="L51" s="837"/>
      <c r="M51" s="837"/>
      <c r="N51" s="838"/>
      <c r="O51" s="841"/>
      <c r="P51" s="837"/>
      <c r="Q51" s="838"/>
      <c r="R51" s="834"/>
      <c r="S51" s="837"/>
      <c r="T51" s="837"/>
      <c r="U51" s="837"/>
      <c r="V51" s="477"/>
      <c r="W51" s="848"/>
      <c r="X51" s="36"/>
      <c r="Y51" s="36"/>
      <c r="Z51" s="14"/>
      <c r="AA51" s="386"/>
    </row>
    <row r="52" spans="1:27" ht="10.199999999999999" customHeight="1">
      <c r="A52" s="35"/>
      <c r="B52" s="771"/>
      <c r="C52" s="835"/>
      <c r="D52" s="737"/>
      <c r="E52" s="737"/>
      <c r="F52" s="737"/>
      <c r="G52" s="737"/>
      <c r="H52" s="737"/>
      <c r="I52" s="836"/>
      <c r="J52" s="839"/>
      <c r="K52" s="707"/>
      <c r="L52" s="707"/>
      <c r="M52" s="707"/>
      <c r="N52" s="840"/>
      <c r="O52" s="839"/>
      <c r="P52" s="707"/>
      <c r="Q52" s="840"/>
      <c r="R52" s="839"/>
      <c r="S52" s="707"/>
      <c r="T52" s="707"/>
      <c r="U52" s="707"/>
      <c r="V52" s="737"/>
      <c r="W52" s="849"/>
      <c r="X52" s="36"/>
      <c r="Y52" s="36"/>
      <c r="Z52" s="14"/>
      <c r="AA52" s="386"/>
    </row>
    <row r="53" spans="1:27" ht="10.199999999999999" customHeight="1">
      <c r="A53" s="35"/>
      <c r="B53" s="475"/>
      <c r="C53" s="479"/>
      <c r="D53" s="275"/>
      <c r="E53" s="275"/>
      <c r="F53" s="275"/>
      <c r="G53" s="275"/>
      <c r="H53" s="275"/>
      <c r="I53" s="276"/>
      <c r="J53" s="490"/>
      <c r="K53" s="491"/>
      <c r="L53" s="491"/>
      <c r="M53" s="491"/>
      <c r="N53" s="492"/>
      <c r="O53" s="490"/>
      <c r="P53" s="491"/>
      <c r="Q53" s="492"/>
      <c r="R53" s="479"/>
      <c r="S53" s="275"/>
      <c r="T53" s="275"/>
      <c r="U53" s="275"/>
      <c r="V53" s="275"/>
      <c r="W53" s="850"/>
      <c r="X53" s="36"/>
      <c r="Y53" s="36"/>
      <c r="Z53" s="14"/>
      <c r="AA53" s="386"/>
    </row>
    <row r="54" spans="1:27" ht="10.199999999999999" customHeight="1">
      <c r="A54" s="35"/>
      <c r="B54" s="474">
        <v>11</v>
      </c>
      <c r="C54" s="834"/>
      <c r="D54" s="477"/>
      <c r="E54" s="477"/>
      <c r="F54" s="477"/>
      <c r="G54" s="477"/>
      <c r="H54" s="477"/>
      <c r="I54" s="478"/>
      <c r="J54" s="834"/>
      <c r="K54" s="837"/>
      <c r="L54" s="837"/>
      <c r="M54" s="837"/>
      <c r="N54" s="838"/>
      <c r="O54" s="841"/>
      <c r="P54" s="837"/>
      <c r="Q54" s="838"/>
      <c r="R54" s="834"/>
      <c r="S54" s="837"/>
      <c r="T54" s="837"/>
      <c r="U54" s="837"/>
      <c r="V54" s="477"/>
      <c r="W54" s="848"/>
      <c r="X54" s="36"/>
      <c r="Y54" s="36"/>
      <c r="Z54" s="14"/>
      <c r="AA54" s="386"/>
    </row>
    <row r="55" spans="1:27" ht="10.199999999999999" customHeight="1">
      <c r="A55" s="35"/>
      <c r="B55" s="771"/>
      <c r="C55" s="835"/>
      <c r="D55" s="737"/>
      <c r="E55" s="737"/>
      <c r="F55" s="737"/>
      <c r="G55" s="737"/>
      <c r="H55" s="737"/>
      <c r="I55" s="836"/>
      <c r="J55" s="839"/>
      <c r="K55" s="707"/>
      <c r="L55" s="707"/>
      <c r="M55" s="707"/>
      <c r="N55" s="840"/>
      <c r="O55" s="839"/>
      <c r="P55" s="707"/>
      <c r="Q55" s="840"/>
      <c r="R55" s="839"/>
      <c r="S55" s="707"/>
      <c r="T55" s="707"/>
      <c r="U55" s="707"/>
      <c r="V55" s="737"/>
      <c r="W55" s="849"/>
      <c r="X55" s="36"/>
      <c r="Y55" s="36"/>
      <c r="Z55" s="14"/>
      <c r="AA55" s="386"/>
    </row>
    <row r="56" spans="1:27" ht="10.199999999999999" customHeight="1">
      <c r="A56" s="35"/>
      <c r="B56" s="475"/>
      <c r="C56" s="479"/>
      <c r="D56" s="275"/>
      <c r="E56" s="275"/>
      <c r="F56" s="275"/>
      <c r="G56" s="275"/>
      <c r="H56" s="275"/>
      <c r="I56" s="276"/>
      <c r="J56" s="490"/>
      <c r="K56" s="491"/>
      <c r="L56" s="491"/>
      <c r="M56" s="491"/>
      <c r="N56" s="492"/>
      <c r="O56" s="490"/>
      <c r="P56" s="491"/>
      <c r="Q56" s="492"/>
      <c r="R56" s="479"/>
      <c r="S56" s="275"/>
      <c r="T56" s="275"/>
      <c r="U56" s="275"/>
      <c r="V56" s="275"/>
      <c r="W56" s="850"/>
      <c r="X56" s="36"/>
      <c r="Y56" s="36"/>
      <c r="Z56" s="14"/>
      <c r="AA56" s="386"/>
    </row>
    <row r="57" spans="1:27" ht="10.199999999999999" customHeight="1">
      <c r="A57" s="35"/>
      <c r="B57" s="474">
        <v>12</v>
      </c>
      <c r="C57" s="834"/>
      <c r="D57" s="477"/>
      <c r="E57" s="477"/>
      <c r="F57" s="477"/>
      <c r="G57" s="477"/>
      <c r="H57" s="477"/>
      <c r="I57" s="478"/>
      <c r="J57" s="834"/>
      <c r="K57" s="837"/>
      <c r="L57" s="837"/>
      <c r="M57" s="837"/>
      <c r="N57" s="838"/>
      <c r="O57" s="841"/>
      <c r="P57" s="837"/>
      <c r="Q57" s="838"/>
      <c r="R57" s="834"/>
      <c r="S57" s="837"/>
      <c r="T57" s="837"/>
      <c r="U57" s="837"/>
      <c r="V57" s="477"/>
      <c r="W57" s="848"/>
      <c r="X57" s="36"/>
      <c r="Y57" s="36"/>
      <c r="Z57" s="14"/>
      <c r="AA57" s="386"/>
    </row>
    <row r="58" spans="1:27" ht="10.199999999999999" customHeight="1">
      <c r="A58" s="35"/>
      <c r="B58" s="771"/>
      <c r="C58" s="835"/>
      <c r="D58" s="737"/>
      <c r="E58" s="737"/>
      <c r="F58" s="737"/>
      <c r="G58" s="737"/>
      <c r="H58" s="737"/>
      <c r="I58" s="836"/>
      <c r="J58" s="839"/>
      <c r="K58" s="707"/>
      <c r="L58" s="707"/>
      <c r="M58" s="707"/>
      <c r="N58" s="840"/>
      <c r="O58" s="839"/>
      <c r="P58" s="707"/>
      <c r="Q58" s="840"/>
      <c r="R58" s="839"/>
      <c r="S58" s="707"/>
      <c r="T58" s="707"/>
      <c r="U58" s="707"/>
      <c r="V58" s="737"/>
      <c r="W58" s="849"/>
      <c r="X58" s="36"/>
      <c r="Y58" s="36"/>
      <c r="Z58" s="14"/>
      <c r="AA58" s="386"/>
    </row>
    <row r="59" spans="1:27" ht="10.199999999999999" customHeight="1">
      <c r="A59" s="35"/>
      <c r="B59" s="475"/>
      <c r="C59" s="479"/>
      <c r="D59" s="275"/>
      <c r="E59" s="275"/>
      <c r="F59" s="275"/>
      <c r="G59" s="275"/>
      <c r="H59" s="275"/>
      <c r="I59" s="276"/>
      <c r="J59" s="490"/>
      <c r="K59" s="491"/>
      <c r="L59" s="491"/>
      <c r="M59" s="491"/>
      <c r="N59" s="492"/>
      <c r="O59" s="490"/>
      <c r="P59" s="491"/>
      <c r="Q59" s="492"/>
      <c r="R59" s="479"/>
      <c r="S59" s="275"/>
      <c r="T59" s="275"/>
      <c r="U59" s="275"/>
      <c r="V59" s="275"/>
      <c r="W59" s="850"/>
      <c r="X59" s="36"/>
      <c r="Y59" s="36"/>
      <c r="Z59" s="14"/>
      <c r="AA59" s="386"/>
    </row>
    <row r="60" spans="1:27" ht="10.199999999999999" customHeight="1">
      <c r="A60" s="35"/>
      <c r="B60" s="474">
        <v>13</v>
      </c>
      <c r="C60" s="834"/>
      <c r="D60" s="477"/>
      <c r="E60" s="477"/>
      <c r="F60" s="477"/>
      <c r="G60" s="477"/>
      <c r="H60" s="477"/>
      <c r="I60" s="478"/>
      <c r="J60" s="834"/>
      <c r="K60" s="837"/>
      <c r="L60" s="837"/>
      <c r="M60" s="837"/>
      <c r="N60" s="838"/>
      <c r="O60" s="841"/>
      <c r="P60" s="837"/>
      <c r="Q60" s="838"/>
      <c r="R60" s="834"/>
      <c r="S60" s="837"/>
      <c r="T60" s="837"/>
      <c r="U60" s="837"/>
      <c r="V60" s="477"/>
      <c r="W60" s="848"/>
      <c r="X60" s="36"/>
      <c r="Y60" s="36"/>
      <c r="Z60" s="14"/>
      <c r="AA60" s="386"/>
    </row>
    <row r="61" spans="1:27" ht="10.199999999999999" customHeight="1">
      <c r="A61" s="35"/>
      <c r="B61" s="771"/>
      <c r="C61" s="835"/>
      <c r="D61" s="737"/>
      <c r="E61" s="737"/>
      <c r="F61" s="737"/>
      <c r="G61" s="737"/>
      <c r="H61" s="737"/>
      <c r="I61" s="836"/>
      <c r="J61" s="839"/>
      <c r="K61" s="707"/>
      <c r="L61" s="707"/>
      <c r="M61" s="707"/>
      <c r="N61" s="840"/>
      <c r="O61" s="839"/>
      <c r="P61" s="707"/>
      <c r="Q61" s="840"/>
      <c r="R61" s="839"/>
      <c r="S61" s="707"/>
      <c r="T61" s="707"/>
      <c r="U61" s="707"/>
      <c r="V61" s="737"/>
      <c r="W61" s="849"/>
      <c r="X61" s="36"/>
      <c r="Y61" s="36"/>
      <c r="Z61" s="14"/>
      <c r="AA61" s="386"/>
    </row>
    <row r="62" spans="1:27" ht="10.199999999999999" customHeight="1">
      <c r="A62" s="35"/>
      <c r="B62" s="475"/>
      <c r="C62" s="479"/>
      <c r="D62" s="275"/>
      <c r="E62" s="275"/>
      <c r="F62" s="275"/>
      <c r="G62" s="275"/>
      <c r="H62" s="275"/>
      <c r="I62" s="276"/>
      <c r="J62" s="490"/>
      <c r="K62" s="491"/>
      <c r="L62" s="491"/>
      <c r="M62" s="491"/>
      <c r="N62" s="492"/>
      <c r="O62" s="490"/>
      <c r="P62" s="491"/>
      <c r="Q62" s="492"/>
      <c r="R62" s="479"/>
      <c r="S62" s="275"/>
      <c r="T62" s="275"/>
      <c r="U62" s="275"/>
      <c r="V62" s="275"/>
      <c r="W62" s="850"/>
      <c r="X62" s="36"/>
      <c r="Y62" s="36"/>
      <c r="Z62" s="14"/>
      <c r="AA62" s="386"/>
    </row>
    <row r="63" spans="1:27" ht="10.199999999999999" customHeight="1">
      <c r="A63" s="35"/>
      <c r="B63" s="474">
        <v>14</v>
      </c>
      <c r="C63" s="834"/>
      <c r="D63" s="477"/>
      <c r="E63" s="477"/>
      <c r="F63" s="477"/>
      <c r="G63" s="477"/>
      <c r="H63" s="477"/>
      <c r="I63" s="478"/>
      <c r="J63" s="834"/>
      <c r="K63" s="837"/>
      <c r="L63" s="837"/>
      <c r="M63" s="837"/>
      <c r="N63" s="838"/>
      <c r="O63" s="841"/>
      <c r="P63" s="837"/>
      <c r="Q63" s="838"/>
      <c r="R63" s="834"/>
      <c r="S63" s="837"/>
      <c r="T63" s="837"/>
      <c r="U63" s="837"/>
      <c r="V63" s="477"/>
      <c r="W63" s="848"/>
      <c r="X63" s="36"/>
      <c r="Y63" s="36"/>
      <c r="Z63" s="14"/>
      <c r="AA63" s="386"/>
    </row>
    <row r="64" spans="1:27" ht="10.199999999999999" customHeight="1">
      <c r="A64" s="35"/>
      <c r="B64" s="771"/>
      <c r="C64" s="835"/>
      <c r="D64" s="737"/>
      <c r="E64" s="737"/>
      <c r="F64" s="737"/>
      <c r="G64" s="737"/>
      <c r="H64" s="737"/>
      <c r="I64" s="836"/>
      <c r="J64" s="839"/>
      <c r="K64" s="707"/>
      <c r="L64" s="707"/>
      <c r="M64" s="707"/>
      <c r="N64" s="840"/>
      <c r="O64" s="839"/>
      <c r="P64" s="707"/>
      <c r="Q64" s="840"/>
      <c r="R64" s="839"/>
      <c r="S64" s="707"/>
      <c r="T64" s="707"/>
      <c r="U64" s="707"/>
      <c r="V64" s="737"/>
      <c r="W64" s="849"/>
      <c r="X64" s="36"/>
      <c r="Y64" s="36"/>
      <c r="Z64" s="14"/>
      <c r="AA64" s="386"/>
    </row>
    <row r="65" spans="1:30" ht="10.199999999999999" customHeight="1">
      <c r="A65" s="35"/>
      <c r="B65" s="475"/>
      <c r="C65" s="479"/>
      <c r="D65" s="275"/>
      <c r="E65" s="275"/>
      <c r="F65" s="275"/>
      <c r="G65" s="275"/>
      <c r="H65" s="275"/>
      <c r="I65" s="276"/>
      <c r="J65" s="490"/>
      <c r="K65" s="491"/>
      <c r="L65" s="491"/>
      <c r="M65" s="491"/>
      <c r="N65" s="492"/>
      <c r="O65" s="490"/>
      <c r="P65" s="491"/>
      <c r="Q65" s="492"/>
      <c r="R65" s="479"/>
      <c r="S65" s="275"/>
      <c r="T65" s="275"/>
      <c r="U65" s="275"/>
      <c r="V65" s="275"/>
      <c r="W65" s="850"/>
      <c r="X65" s="36"/>
      <c r="Y65" s="36"/>
      <c r="Z65" s="14"/>
      <c r="AA65" s="386"/>
    </row>
    <row r="66" spans="1:30" ht="10.199999999999999" customHeight="1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7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4"/>
      <c r="AA66" s="386"/>
    </row>
    <row r="67" spans="1:30" ht="10.199999999999999" hidden="1" customHeight="1">
      <c r="A67" s="35"/>
      <c r="B67" s="36"/>
      <c r="C67" s="36"/>
      <c r="D67" s="36"/>
      <c r="E67" s="36"/>
      <c r="F67" s="36"/>
      <c r="G67" s="36"/>
      <c r="H67" s="36"/>
      <c r="I67" s="36"/>
      <c r="J67" s="372">
        <f>COUNTA(W24:W65)</f>
        <v>0</v>
      </c>
      <c r="K67" s="372"/>
      <c r="L67" s="372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14"/>
      <c r="AA67" s="386"/>
    </row>
    <row r="68" spans="1:30" ht="10.199999999999999" hidden="1" customHeight="1">
      <c r="A68" s="35"/>
      <c r="B68" s="36"/>
      <c r="C68" s="36"/>
      <c r="D68" s="36"/>
      <c r="E68" s="36"/>
      <c r="F68" s="36"/>
      <c r="G68" s="36"/>
      <c r="H68" s="36"/>
      <c r="I68" s="36"/>
      <c r="J68" s="372"/>
      <c r="K68" s="372"/>
      <c r="L68" s="372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4"/>
      <c r="AA68" s="386"/>
    </row>
    <row r="69" spans="1:30" ht="10.199999999999999" customHeight="1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14"/>
      <c r="AA69" s="386"/>
    </row>
    <row r="70" spans="1:30" ht="10.199999999999999" customHeight="1">
      <c r="C70" s="436" t="s">
        <v>477</v>
      </c>
      <c r="D70" s="318"/>
      <c r="E70" s="318"/>
      <c r="F70" s="318"/>
      <c r="G70" s="318"/>
      <c r="H70" s="318"/>
      <c r="I70" s="49"/>
      <c r="J70" s="372">
        <f>COUNTIF(W24:W63,"w")</f>
        <v>0</v>
      </c>
      <c r="K70" s="842"/>
      <c r="L70" s="842"/>
      <c r="M70" s="36"/>
      <c r="N70" s="711" t="str">
        <f>IF(J70&lt;1,"",J70/J67)</f>
        <v/>
      </c>
      <c r="O70" s="713"/>
      <c r="P70" s="713"/>
      <c r="AA70" s="386"/>
    </row>
    <row r="71" spans="1:30" ht="10.199999999999999" customHeight="1">
      <c r="C71" s="318"/>
      <c r="D71" s="318"/>
      <c r="E71" s="318"/>
      <c r="F71" s="318"/>
      <c r="G71" s="318"/>
      <c r="H71" s="318"/>
      <c r="I71" s="49"/>
      <c r="J71" s="843"/>
      <c r="K71" s="843"/>
      <c r="L71" s="843"/>
      <c r="M71" s="36"/>
      <c r="N71" s="844"/>
      <c r="O71" s="844"/>
      <c r="P71" s="844"/>
      <c r="AA71" s="386"/>
    </row>
    <row r="72" spans="1:30" ht="10.199999999999999" customHeight="1">
      <c r="B72" s="28"/>
      <c r="C72" s="36"/>
      <c r="D72" s="36"/>
      <c r="E72" s="36"/>
      <c r="F72" s="36"/>
      <c r="G72" s="36"/>
      <c r="H72" s="36"/>
      <c r="I72" s="36"/>
      <c r="J72" s="36"/>
      <c r="K72" s="37"/>
      <c r="L72" s="36"/>
      <c r="M72" s="36"/>
      <c r="N72" s="36"/>
      <c r="O72" s="36"/>
      <c r="P72" s="36"/>
      <c r="AA72" s="386"/>
    </row>
    <row r="73" spans="1:30" ht="10.199999999999999" customHeight="1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AA73" s="386"/>
    </row>
    <row r="74" spans="1:30" ht="10.199999999999999" customHeight="1">
      <c r="C74" s="436" t="s">
        <v>478</v>
      </c>
      <c r="D74" s="318"/>
      <c r="E74" s="318"/>
      <c r="F74" s="318"/>
      <c r="G74" s="318"/>
      <c r="H74" s="318"/>
      <c r="I74" s="49"/>
      <c r="J74" s="372">
        <f>COUNTIF(W24:W63,"m")</f>
        <v>0</v>
      </c>
      <c r="K74" s="842"/>
      <c r="L74" s="842"/>
      <c r="M74" s="36"/>
      <c r="N74" s="711" t="str">
        <f>IF(J74&lt;1,"",J74/J67)</f>
        <v/>
      </c>
      <c r="O74" s="713"/>
      <c r="P74" s="713"/>
      <c r="AA74" s="386"/>
    </row>
    <row r="75" spans="1:30" ht="10.199999999999999" customHeight="1">
      <c r="B75" s="39"/>
      <c r="C75" s="318"/>
      <c r="D75" s="318"/>
      <c r="E75" s="318"/>
      <c r="F75" s="318"/>
      <c r="G75" s="318"/>
      <c r="H75" s="318"/>
      <c r="I75" s="49"/>
      <c r="J75" s="843"/>
      <c r="K75" s="843"/>
      <c r="L75" s="843"/>
      <c r="M75" s="36"/>
      <c r="N75" s="844"/>
      <c r="O75" s="844"/>
      <c r="P75" s="844"/>
      <c r="Q75" s="40"/>
      <c r="R75" s="40"/>
      <c r="AA75" s="386"/>
    </row>
    <row r="76" spans="1:30" ht="10.199999999999999" customHeight="1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N76" s="38"/>
      <c r="O76" s="38"/>
      <c r="Q76" s="40"/>
      <c r="R76" s="40"/>
      <c r="AA76" s="386"/>
    </row>
    <row r="77" spans="1:30" ht="10.199999999999999" customHeight="1">
      <c r="AA77" s="386"/>
      <c r="AB77" s="20"/>
    </row>
    <row r="78" spans="1:30" ht="10.199999999999999" customHeight="1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AA78" s="386"/>
      <c r="AD78" s="15"/>
    </row>
    <row r="79" spans="1:30" ht="10.199999999999999" customHeight="1">
      <c r="B79" s="4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42"/>
      <c r="S79" s="14"/>
      <c r="T79" s="14"/>
      <c r="U79" s="41"/>
      <c r="V79" s="41"/>
      <c r="W79" s="36"/>
      <c r="X79" s="36"/>
      <c r="Y79" s="36"/>
      <c r="AA79" s="386"/>
    </row>
    <row r="80" spans="1:30" ht="10.199999999999999" customHeight="1">
      <c r="B80" s="240"/>
      <c r="C80" s="240"/>
      <c r="D80" s="240"/>
      <c r="E80" s="240"/>
      <c r="F80" s="240"/>
      <c r="G80" s="240"/>
      <c r="J80" s="240"/>
      <c r="K80" s="240"/>
      <c r="L80" s="240"/>
      <c r="M80" s="240"/>
      <c r="N80" s="240"/>
      <c r="O80" s="240"/>
      <c r="R80" s="240"/>
      <c r="S80" s="240"/>
      <c r="T80" s="240"/>
      <c r="U80" s="240"/>
      <c r="V80" s="240"/>
      <c r="W80" s="240"/>
      <c r="AA80" s="386"/>
    </row>
    <row r="81" spans="2:27" ht="10.199999999999999" customHeight="1">
      <c r="B81" s="398"/>
      <c r="C81" s="398"/>
      <c r="D81" s="398"/>
      <c r="E81" s="398"/>
      <c r="F81" s="398"/>
      <c r="G81" s="398"/>
      <c r="J81" s="398"/>
      <c r="K81" s="398"/>
      <c r="L81" s="398"/>
      <c r="M81" s="398"/>
      <c r="N81" s="398"/>
      <c r="O81" s="398"/>
      <c r="R81" s="398"/>
      <c r="S81" s="398"/>
      <c r="T81" s="398"/>
      <c r="U81" s="398"/>
      <c r="V81" s="398"/>
      <c r="W81" s="398"/>
      <c r="AA81" s="386"/>
    </row>
    <row r="82" spans="2:27" ht="10.199999999999999" customHeight="1">
      <c r="AA82" s="386"/>
    </row>
    <row r="83" spans="2:27" ht="12.6" customHeight="1">
      <c r="B83" s="701" t="s">
        <v>0</v>
      </c>
      <c r="C83" s="701"/>
      <c r="D83" s="701"/>
      <c r="E83" s="701"/>
      <c r="F83" s="701"/>
      <c r="G83" s="701"/>
      <c r="J83" s="701" t="s">
        <v>370</v>
      </c>
      <c r="K83" s="701"/>
      <c r="L83" s="701"/>
      <c r="M83" s="701"/>
      <c r="N83" s="701"/>
      <c r="O83" s="701"/>
      <c r="R83" s="701" t="s">
        <v>370</v>
      </c>
      <c r="S83" s="701"/>
      <c r="T83" s="701"/>
      <c r="U83" s="701"/>
      <c r="V83" s="701"/>
      <c r="W83" s="701"/>
      <c r="AA83" s="386"/>
    </row>
    <row r="84" spans="2:27" ht="10.199999999999999" customHeight="1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A84" s="386"/>
    </row>
    <row r="85" spans="2:27" ht="10.199999999999999" customHeight="1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AA85" s="386"/>
    </row>
    <row r="86" spans="2:27" ht="10.199999999999999" customHeight="1" thickBot="1">
      <c r="AA86" s="386"/>
    </row>
    <row r="87" spans="2:27" ht="10.199999999999999" customHeight="1">
      <c r="B87" s="599" t="s">
        <v>1</v>
      </c>
      <c r="C87" s="674"/>
      <c r="D87" s="674"/>
      <c r="E87" s="674"/>
      <c r="F87" s="674"/>
      <c r="G87" s="674"/>
      <c r="H87" s="194"/>
      <c r="I87" s="194"/>
      <c r="J87" s="194"/>
      <c r="K87" s="194"/>
      <c r="L87" s="194"/>
      <c r="M87" s="194"/>
      <c r="N87" s="194"/>
      <c r="O87" s="194"/>
      <c r="P87" s="194"/>
      <c r="Q87" s="1"/>
      <c r="R87" s="1"/>
      <c r="S87" s="1"/>
      <c r="T87" s="1"/>
      <c r="U87" s="1"/>
      <c r="V87" s="1"/>
      <c r="W87" s="1"/>
      <c r="X87" s="1"/>
      <c r="Y87" s="2"/>
      <c r="Z87" s="3"/>
      <c r="AA87" s="386"/>
    </row>
    <row r="88" spans="2:27" ht="10.199999999999999" customHeight="1">
      <c r="B88" s="407"/>
      <c r="C88" s="240"/>
      <c r="D88" s="240"/>
      <c r="E88" s="240"/>
      <c r="F88" s="240"/>
      <c r="G88" s="240"/>
      <c r="H88" s="84"/>
      <c r="I88" s="84"/>
      <c r="J88" s="84"/>
      <c r="K88" s="84"/>
      <c r="L88" s="84"/>
      <c r="M88" s="84"/>
      <c r="N88" s="84"/>
      <c r="O88" s="84"/>
      <c r="P88" s="84"/>
      <c r="Y88" s="4"/>
      <c r="Z88" s="3"/>
      <c r="AA88" s="386"/>
    </row>
    <row r="89" spans="2:27" ht="10.199999999999999" customHeight="1">
      <c r="B89" s="684" t="s">
        <v>32</v>
      </c>
      <c r="C89" s="240"/>
      <c r="D89" s="240"/>
      <c r="E89" s="859"/>
      <c r="F89" s="859"/>
      <c r="G89" s="860"/>
      <c r="H89" s="401" t="s">
        <v>34</v>
      </c>
      <c r="I89" s="318"/>
      <c r="J89" s="318"/>
      <c r="K89" s="318"/>
      <c r="L89" s="318"/>
      <c r="M89" s="318"/>
      <c r="N89" s="318"/>
      <c r="P89" s="401" t="s">
        <v>153</v>
      </c>
      <c r="Q89" s="240"/>
      <c r="R89" s="240"/>
      <c r="S89" s="240"/>
      <c r="T89" s="859"/>
      <c r="U89" s="859"/>
      <c r="V89" s="860"/>
      <c r="Y89" s="4"/>
      <c r="Z89" s="3"/>
      <c r="AA89" s="386"/>
    </row>
    <row r="90" spans="2:27" ht="10.199999999999999" customHeight="1">
      <c r="B90" s="407"/>
      <c r="C90" s="240"/>
      <c r="D90" s="240"/>
      <c r="E90" s="861"/>
      <c r="F90" s="861"/>
      <c r="G90" s="862"/>
      <c r="H90" s="318"/>
      <c r="I90" s="318"/>
      <c r="J90" s="318"/>
      <c r="K90" s="318"/>
      <c r="L90" s="318"/>
      <c r="M90" s="318"/>
      <c r="N90" s="318"/>
      <c r="P90" s="240"/>
      <c r="Q90" s="240"/>
      <c r="R90" s="240"/>
      <c r="S90" s="240"/>
      <c r="T90" s="861"/>
      <c r="U90" s="861"/>
      <c r="V90" s="862"/>
      <c r="Y90" s="4"/>
      <c r="Z90" s="3"/>
      <c r="AA90" s="386"/>
    </row>
    <row r="91" spans="2:27" ht="10.199999999999999" customHeight="1">
      <c r="B91" s="24"/>
      <c r="C91" s="21"/>
      <c r="D91" s="21"/>
      <c r="E91" s="21"/>
      <c r="F91" s="18"/>
      <c r="G91" s="18"/>
      <c r="H91" s="18"/>
      <c r="Y91" s="4"/>
      <c r="Z91" s="3"/>
      <c r="AA91" s="386"/>
    </row>
    <row r="92" spans="2:27" ht="10.199999999999999" customHeight="1" thickBot="1">
      <c r="B92" s="25"/>
      <c r="C92" s="26"/>
      <c r="D92" s="26"/>
      <c r="E92" s="26"/>
      <c r="F92" s="27"/>
      <c r="G92" s="27"/>
      <c r="H92" s="2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3"/>
      <c r="AA92" s="386"/>
    </row>
    <row r="93" spans="2:27" ht="10.199999999999999" customHeight="1">
      <c r="N93" s="36"/>
      <c r="O93" s="36"/>
      <c r="R93" s="36"/>
      <c r="S93" s="36"/>
      <c r="T93" s="36"/>
      <c r="U93" s="37"/>
      <c r="V93" s="37"/>
      <c r="AA93" s="386"/>
    </row>
    <row r="94" spans="2:27" ht="10.199999999999999" customHeight="1">
      <c r="B94" s="401" t="s">
        <v>7</v>
      </c>
      <c r="C94" s="318"/>
      <c r="D94" s="318"/>
      <c r="E94" s="318"/>
      <c r="F94" s="318"/>
      <c r="G94" s="318"/>
      <c r="H94" s="318"/>
      <c r="I94" s="318"/>
      <c r="J94" s="318"/>
      <c r="K94" s="44"/>
      <c r="Q94" s="36"/>
      <c r="R94" s="36"/>
      <c r="S94" s="36"/>
      <c r="T94" s="36"/>
      <c r="U94" s="37"/>
      <c r="V94" s="37"/>
      <c r="AA94" s="386"/>
    </row>
    <row r="95" spans="2:27" ht="10.199999999999999" customHeight="1">
      <c r="B95" s="318"/>
      <c r="C95" s="318"/>
      <c r="D95" s="318"/>
      <c r="E95" s="318"/>
      <c r="F95" s="318"/>
      <c r="G95" s="318"/>
      <c r="H95" s="318"/>
      <c r="I95" s="318"/>
      <c r="J95" s="318"/>
      <c r="K95" s="44"/>
      <c r="Q95" s="36"/>
      <c r="R95" s="36"/>
      <c r="S95" s="36"/>
      <c r="T95" s="36"/>
      <c r="U95" s="37"/>
      <c r="V95" s="37"/>
      <c r="AA95" s="386"/>
    </row>
    <row r="96" spans="2:27" ht="10.199999999999999" customHeight="1">
      <c r="B96" s="401" t="s">
        <v>8</v>
      </c>
      <c r="C96" s="401"/>
      <c r="D96" s="401"/>
      <c r="E96" s="401"/>
      <c r="F96" s="401"/>
      <c r="G96" s="401"/>
      <c r="H96" s="401"/>
      <c r="I96" s="401"/>
      <c r="J96" s="401"/>
      <c r="K96" s="401"/>
      <c r="L96" s="318"/>
      <c r="M96" s="318"/>
      <c r="N96" s="240"/>
      <c r="AA96" s="386"/>
    </row>
    <row r="97" spans="2:27" ht="10.199999999999999" customHeight="1"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240"/>
      <c r="AA97" s="386"/>
    </row>
    <row r="98" spans="2:27" ht="10.199999999999999" customHeight="1">
      <c r="B98" s="401"/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AA98" s="386"/>
    </row>
    <row r="99" spans="2:27" ht="10.199999999999999" customHeight="1"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AA99" s="386"/>
    </row>
    <row r="100" spans="2:27" ht="10.199999999999999" customHeight="1">
      <c r="AA100" s="386"/>
    </row>
    <row r="101" spans="2:27" ht="10.199999999999999" customHeight="1">
      <c r="AA101" s="386"/>
    </row>
    <row r="102" spans="2:27" ht="10.199999999999999" customHeight="1">
      <c r="AA102" s="386"/>
    </row>
    <row r="103" spans="2:27" ht="10.199999999999999" customHeight="1">
      <c r="AA103" s="386"/>
    </row>
    <row r="104" spans="2:27" ht="10.199999999999999" customHeight="1">
      <c r="AA104" s="386"/>
    </row>
    <row r="105" spans="2:27" ht="10.199999999999999" customHeight="1">
      <c r="AA105" s="386"/>
    </row>
    <row r="106" spans="2:27" ht="10.199999999999999" customHeight="1">
      <c r="AA106" s="386"/>
    </row>
    <row r="107" spans="2:27" ht="10.199999999999999" customHeight="1"/>
    <row r="108" spans="2:27" ht="10.199999999999999" customHeight="1"/>
    <row r="109" spans="2:27" ht="10.199999999999999" customHeight="1"/>
    <row r="110" spans="2:27" ht="10.199999999999999" customHeight="1"/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</sheetData>
  <sheetProtection algorithmName="SHA-512" hashValue="+WRLGE82ZyyL7FeR27Vc+ya7Is80FfGU1ve2mjnGKjLYem+sEpPcbhn4LUbIimsuCZNnUsFJ1ibhix8A0UXKtg==" saltValue="4Hwgs9phARq8kzgdWZyd5w==" spinCount="100000" sheet="1" objects="1" scenarios="1" selectLockedCells="1"/>
  <mergeCells count="129">
    <mergeCell ref="AA1:AA106"/>
    <mergeCell ref="B2:C3"/>
    <mergeCell ref="E2:G3"/>
    <mergeCell ref="I2:S3"/>
    <mergeCell ref="B4:D4"/>
    <mergeCell ref="E4:G4"/>
    <mergeCell ref="I4:S4"/>
    <mergeCell ref="V4:Y5"/>
    <mergeCell ref="B8:Y9"/>
    <mergeCell ref="B21:B23"/>
    <mergeCell ref="C21:I23"/>
    <mergeCell ref="J21:N23"/>
    <mergeCell ref="O21:Q23"/>
    <mergeCell ref="R21:V23"/>
    <mergeCell ref="W21:W23"/>
    <mergeCell ref="B10:Y11"/>
    <mergeCell ref="B12:Y13"/>
    <mergeCell ref="B14:Y16"/>
    <mergeCell ref="B18:D19"/>
    <mergeCell ref="E18:L19"/>
    <mergeCell ref="Q18:U19"/>
    <mergeCell ref="V18:V19"/>
    <mergeCell ref="B27:B29"/>
    <mergeCell ref="C27:I29"/>
    <mergeCell ref="J27:N29"/>
    <mergeCell ref="O27:Q29"/>
    <mergeCell ref="R27:V29"/>
    <mergeCell ref="W27:W29"/>
    <mergeCell ref="B24:B26"/>
    <mergeCell ref="C24:I26"/>
    <mergeCell ref="J24:N26"/>
    <mergeCell ref="O24:Q26"/>
    <mergeCell ref="R24:V26"/>
    <mergeCell ref="W24:W26"/>
    <mergeCell ref="B33:B35"/>
    <mergeCell ref="C33:I35"/>
    <mergeCell ref="J33:N35"/>
    <mergeCell ref="O33:Q35"/>
    <mergeCell ref="R33:V35"/>
    <mergeCell ref="W33:W35"/>
    <mergeCell ref="B30:B32"/>
    <mergeCell ref="C30:I32"/>
    <mergeCell ref="J30:N32"/>
    <mergeCell ref="O30:Q32"/>
    <mergeCell ref="R30:V32"/>
    <mergeCell ref="W30:W32"/>
    <mergeCell ref="B39:B41"/>
    <mergeCell ref="C39:I41"/>
    <mergeCell ref="J39:N41"/>
    <mergeCell ref="O39:Q41"/>
    <mergeCell ref="R39:V41"/>
    <mergeCell ref="W39:W41"/>
    <mergeCell ref="B36:B38"/>
    <mergeCell ref="C36:I38"/>
    <mergeCell ref="J36:N38"/>
    <mergeCell ref="O36:Q38"/>
    <mergeCell ref="R36:V38"/>
    <mergeCell ref="W36:W38"/>
    <mergeCell ref="B45:B47"/>
    <mergeCell ref="C45:I47"/>
    <mergeCell ref="J45:N47"/>
    <mergeCell ref="O45:Q47"/>
    <mergeCell ref="R45:V47"/>
    <mergeCell ref="W45:W47"/>
    <mergeCell ref="B42:B44"/>
    <mergeCell ref="C42:I44"/>
    <mergeCell ref="J42:N44"/>
    <mergeCell ref="O42:Q44"/>
    <mergeCell ref="R42:V44"/>
    <mergeCell ref="W42:W44"/>
    <mergeCell ref="B51:B53"/>
    <mergeCell ref="C51:I53"/>
    <mergeCell ref="J51:N53"/>
    <mergeCell ref="O51:Q53"/>
    <mergeCell ref="R51:V53"/>
    <mergeCell ref="W51:W53"/>
    <mergeCell ref="B48:B50"/>
    <mergeCell ref="C48:I50"/>
    <mergeCell ref="J48:N50"/>
    <mergeCell ref="O48:Q50"/>
    <mergeCell ref="R48:V50"/>
    <mergeCell ref="W48:W50"/>
    <mergeCell ref="B57:B59"/>
    <mergeCell ref="C57:I59"/>
    <mergeCell ref="J57:N59"/>
    <mergeCell ref="O57:Q59"/>
    <mergeCell ref="R57:V59"/>
    <mergeCell ref="W57:W59"/>
    <mergeCell ref="B54:B56"/>
    <mergeCell ref="C54:I56"/>
    <mergeCell ref="J54:N56"/>
    <mergeCell ref="O54:Q56"/>
    <mergeCell ref="R54:V56"/>
    <mergeCell ref="W54:W56"/>
    <mergeCell ref="C63:I65"/>
    <mergeCell ref="J63:N65"/>
    <mergeCell ref="O63:Q65"/>
    <mergeCell ref="R63:V65"/>
    <mergeCell ref="W63:W65"/>
    <mergeCell ref="B60:B62"/>
    <mergeCell ref="C60:I62"/>
    <mergeCell ref="J60:N62"/>
    <mergeCell ref="O60:Q62"/>
    <mergeCell ref="R60:V62"/>
    <mergeCell ref="W60:W62"/>
    <mergeCell ref="B94:J95"/>
    <mergeCell ref="B96:N97"/>
    <mergeCell ref="B98:M99"/>
    <mergeCell ref="U2:Y3"/>
    <mergeCell ref="B87:G88"/>
    <mergeCell ref="B89:D90"/>
    <mergeCell ref="E89:G90"/>
    <mergeCell ref="H89:N90"/>
    <mergeCell ref="P89:S90"/>
    <mergeCell ref="T89:V90"/>
    <mergeCell ref="B80:G81"/>
    <mergeCell ref="J80:O81"/>
    <mergeCell ref="R80:W81"/>
    <mergeCell ref="B83:G83"/>
    <mergeCell ref="J83:O83"/>
    <mergeCell ref="R83:W83"/>
    <mergeCell ref="J67:L68"/>
    <mergeCell ref="C70:H71"/>
    <mergeCell ref="J70:L71"/>
    <mergeCell ref="N70:P71"/>
    <mergeCell ref="C74:H75"/>
    <mergeCell ref="J74:L75"/>
    <mergeCell ref="N74:P75"/>
    <mergeCell ref="B63:B65"/>
  </mergeCells>
  <dataValidations count="1">
    <dataValidation type="list" allowBlank="1" showInputMessage="1" showErrorMessage="1" sqref="W24:W65" xr:uid="{F207223A-E4A3-4EE3-8CF1-B36F6D3BEF74}">
      <formula1>"m,w"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330E-A40C-4A63-A6ED-DD001B2A5522}">
  <sheetPr>
    <tabColor theme="3" tint="0.39997558519241921"/>
  </sheetPr>
  <dimension ref="A1:AD124"/>
  <sheetViews>
    <sheetView showGridLines="0" zoomScaleNormal="100" workbookViewId="0">
      <selection activeCell="E18" sqref="E18:L19"/>
    </sheetView>
  </sheetViews>
  <sheetFormatPr baseColWidth="10" defaultRowHeight="13.2"/>
  <cols>
    <col min="1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U2" s="436" t="s">
        <v>528</v>
      </c>
      <c r="V2" s="318"/>
      <c r="W2" s="318"/>
      <c r="X2" s="318"/>
      <c r="Y2" s="318"/>
      <c r="AA2" s="386"/>
    </row>
    <row r="3" spans="2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U3" s="318"/>
      <c r="V3" s="318"/>
      <c r="W3" s="318"/>
      <c r="X3" s="318"/>
      <c r="Y3" s="318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356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V4" s="710" t="s">
        <v>154</v>
      </c>
      <c r="W4" s="710"/>
      <c r="X4" s="710"/>
      <c r="Y4" s="710"/>
      <c r="AA4" s="386"/>
    </row>
    <row r="5" spans="2:27" ht="10.199999999999999" customHeight="1">
      <c r="V5" s="710"/>
      <c r="W5" s="710"/>
      <c r="X5" s="710"/>
      <c r="Y5" s="710"/>
      <c r="AA5" s="386"/>
    </row>
    <row r="6" spans="2:27" ht="9.6" customHeight="1">
      <c r="AA6" s="386"/>
    </row>
    <row r="7" spans="2:27" ht="9.6" customHeight="1">
      <c r="AA7" s="386"/>
    </row>
    <row r="8" spans="2:27" ht="9.6" customHeight="1">
      <c r="B8" s="370" t="s">
        <v>158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AA8" s="386"/>
    </row>
    <row r="9" spans="2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2"/>
      <c r="AA9" s="386"/>
    </row>
    <row r="10" spans="2:27" ht="10.199999999999999" customHeight="1">
      <c r="B10" s="370" t="s">
        <v>375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2"/>
      <c r="AA10" s="386"/>
    </row>
    <row r="11" spans="2:27" ht="10.199999999999999" customHeight="1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3"/>
      <c r="AA11" s="386"/>
    </row>
    <row r="12" spans="2:27" ht="10.199999999999999" customHeight="1">
      <c r="B12" s="673" t="s">
        <v>157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Z12" s="33"/>
      <c r="AA12" s="386"/>
    </row>
    <row r="13" spans="2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AA13" s="386"/>
    </row>
    <row r="14" spans="2:27" ht="10.199999999999999" customHeight="1">
      <c r="B14" s="833" t="s">
        <v>481</v>
      </c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AA14" s="386"/>
    </row>
    <row r="15" spans="2:27" ht="10.199999999999999" customHeight="1"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AA15" s="386"/>
    </row>
    <row r="16" spans="2:27" ht="10.199999999999999" customHeight="1"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AA16" s="386"/>
    </row>
    <row r="17" spans="1:29" ht="10.199999999999999" customHeight="1">
      <c r="A17" s="1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14"/>
      <c r="B18" s="714" t="s">
        <v>327</v>
      </c>
      <c r="C18" s="286"/>
      <c r="D18" s="286"/>
      <c r="E18" s="863"/>
      <c r="F18" s="737"/>
      <c r="G18" s="737"/>
      <c r="H18" s="737"/>
      <c r="I18" s="737"/>
      <c r="J18" s="737"/>
      <c r="K18" s="737"/>
      <c r="L18" s="737"/>
      <c r="M18" s="14"/>
      <c r="N18" s="14"/>
      <c r="O18" s="14"/>
      <c r="P18" s="14"/>
      <c r="Q18" s="380" t="s">
        <v>328</v>
      </c>
      <c r="R18" s="338"/>
      <c r="S18" s="338"/>
      <c r="T18" s="338"/>
      <c r="U18" s="338"/>
      <c r="V18" s="707"/>
      <c r="W18" s="14"/>
      <c r="X18" s="14"/>
      <c r="Y18" s="14"/>
      <c r="Z18" s="14"/>
      <c r="AA18" s="386"/>
    </row>
    <row r="19" spans="1:29" ht="10.199999999999999" customHeight="1">
      <c r="B19" s="286"/>
      <c r="C19" s="286"/>
      <c r="D19" s="286"/>
      <c r="E19" s="864"/>
      <c r="F19" s="864"/>
      <c r="G19" s="864"/>
      <c r="H19" s="864"/>
      <c r="I19" s="864"/>
      <c r="J19" s="864"/>
      <c r="K19" s="864"/>
      <c r="L19" s="864"/>
      <c r="M19" s="14"/>
      <c r="N19" s="14"/>
      <c r="O19" s="14"/>
      <c r="P19" s="14"/>
      <c r="Q19" s="338"/>
      <c r="R19" s="338"/>
      <c r="S19" s="338"/>
      <c r="T19" s="338"/>
      <c r="U19" s="338"/>
      <c r="V19" s="865"/>
      <c r="W19" s="14"/>
      <c r="X19" s="14"/>
      <c r="Y19" s="14"/>
      <c r="Z19" s="14"/>
      <c r="AA19" s="386"/>
    </row>
    <row r="20" spans="1:29" ht="10.199999999999999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4"/>
      <c r="AA20" s="386"/>
    </row>
    <row r="21" spans="1:29" ht="10.199999999999999" customHeight="1">
      <c r="A21" s="35"/>
      <c r="B21" s="493" t="s">
        <v>21</v>
      </c>
      <c r="C21" s="804" t="s">
        <v>28</v>
      </c>
      <c r="D21" s="805"/>
      <c r="E21" s="805"/>
      <c r="F21" s="805"/>
      <c r="G21" s="805"/>
      <c r="H21" s="805"/>
      <c r="I21" s="806"/>
      <c r="J21" s="804" t="s">
        <v>29</v>
      </c>
      <c r="K21" s="813"/>
      <c r="L21" s="813"/>
      <c r="M21" s="813"/>
      <c r="N21" s="814"/>
      <c r="O21" s="821" t="s">
        <v>27</v>
      </c>
      <c r="P21" s="822"/>
      <c r="Q21" s="823"/>
      <c r="R21" s="821" t="s">
        <v>147</v>
      </c>
      <c r="S21" s="822"/>
      <c r="T21" s="822"/>
      <c r="U21" s="822"/>
      <c r="V21" s="830"/>
      <c r="W21" s="845" t="s">
        <v>23</v>
      </c>
      <c r="X21" s="36"/>
      <c r="Y21" s="36"/>
      <c r="Z21" s="14"/>
      <c r="AA21" s="386"/>
    </row>
    <row r="22" spans="1:29" ht="10.199999999999999" customHeight="1">
      <c r="A22" s="35"/>
      <c r="B22" s="494"/>
      <c r="C22" s="807"/>
      <c r="D22" s="808"/>
      <c r="E22" s="808"/>
      <c r="F22" s="808"/>
      <c r="G22" s="808"/>
      <c r="H22" s="808"/>
      <c r="I22" s="809"/>
      <c r="J22" s="815"/>
      <c r="K22" s="816"/>
      <c r="L22" s="816"/>
      <c r="M22" s="816"/>
      <c r="N22" s="817"/>
      <c r="O22" s="824"/>
      <c r="P22" s="825"/>
      <c r="Q22" s="826"/>
      <c r="R22" s="824"/>
      <c r="S22" s="825"/>
      <c r="T22" s="825"/>
      <c r="U22" s="825"/>
      <c r="V22" s="831"/>
      <c r="W22" s="846"/>
      <c r="X22" s="36"/>
      <c r="Y22" s="36"/>
      <c r="Z22" s="14"/>
      <c r="AA22" s="386"/>
    </row>
    <row r="23" spans="1:29" ht="10.199999999999999" customHeight="1">
      <c r="A23" s="35"/>
      <c r="B23" s="495"/>
      <c r="C23" s="810"/>
      <c r="D23" s="811"/>
      <c r="E23" s="811"/>
      <c r="F23" s="811"/>
      <c r="G23" s="811"/>
      <c r="H23" s="811"/>
      <c r="I23" s="812"/>
      <c r="J23" s="818"/>
      <c r="K23" s="819"/>
      <c r="L23" s="819"/>
      <c r="M23" s="819"/>
      <c r="N23" s="820"/>
      <c r="O23" s="827"/>
      <c r="P23" s="828"/>
      <c r="Q23" s="829"/>
      <c r="R23" s="827"/>
      <c r="S23" s="828"/>
      <c r="T23" s="828"/>
      <c r="U23" s="828"/>
      <c r="V23" s="832"/>
      <c r="W23" s="847"/>
      <c r="X23" s="36"/>
      <c r="Y23" s="36"/>
      <c r="Z23" s="14"/>
      <c r="AA23" s="386"/>
    </row>
    <row r="24" spans="1:29" ht="10.199999999999999" customHeight="1">
      <c r="A24" s="35"/>
      <c r="B24" s="474">
        <v>1</v>
      </c>
      <c r="C24" s="834"/>
      <c r="D24" s="477"/>
      <c r="E24" s="477"/>
      <c r="F24" s="477"/>
      <c r="G24" s="477"/>
      <c r="H24" s="477"/>
      <c r="I24" s="478"/>
      <c r="J24" s="834"/>
      <c r="K24" s="837"/>
      <c r="L24" s="837"/>
      <c r="M24" s="837"/>
      <c r="N24" s="838"/>
      <c r="O24" s="841"/>
      <c r="P24" s="837"/>
      <c r="Q24" s="838"/>
      <c r="R24" s="834"/>
      <c r="S24" s="837"/>
      <c r="T24" s="837"/>
      <c r="U24" s="837"/>
      <c r="V24" s="477"/>
      <c r="W24" s="848"/>
      <c r="X24" s="36"/>
      <c r="Y24" s="36"/>
      <c r="Z24" s="14"/>
      <c r="AA24" s="386"/>
    </row>
    <row r="25" spans="1:29" ht="10.199999999999999" customHeight="1">
      <c r="A25" s="35"/>
      <c r="B25" s="771"/>
      <c r="C25" s="835"/>
      <c r="D25" s="737"/>
      <c r="E25" s="737"/>
      <c r="F25" s="737"/>
      <c r="G25" s="737"/>
      <c r="H25" s="737"/>
      <c r="I25" s="836"/>
      <c r="J25" s="839"/>
      <c r="K25" s="707"/>
      <c r="L25" s="707"/>
      <c r="M25" s="707"/>
      <c r="N25" s="840"/>
      <c r="O25" s="839"/>
      <c r="P25" s="707"/>
      <c r="Q25" s="840"/>
      <c r="R25" s="839"/>
      <c r="S25" s="707"/>
      <c r="T25" s="707"/>
      <c r="U25" s="707"/>
      <c r="V25" s="737"/>
      <c r="W25" s="849"/>
      <c r="X25" s="36"/>
      <c r="Y25" s="36"/>
      <c r="Z25" s="14"/>
      <c r="AA25" s="386"/>
    </row>
    <row r="26" spans="1:29" ht="10.199999999999999" customHeight="1">
      <c r="A26" s="35"/>
      <c r="B26" s="475"/>
      <c r="C26" s="479"/>
      <c r="D26" s="275"/>
      <c r="E26" s="275"/>
      <c r="F26" s="275"/>
      <c r="G26" s="275"/>
      <c r="H26" s="275"/>
      <c r="I26" s="276"/>
      <c r="J26" s="490"/>
      <c r="K26" s="491"/>
      <c r="L26" s="491"/>
      <c r="M26" s="491"/>
      <c r="N26" s="492"/>
      <c r="O26" s="490"/>
      <c r="P26" s="491"/>
      <c r="Q26" s="492"/>
      <c r="R26" s="479"/>
      <c r="S26" s="275"/>
      <c r="T26" s="275"/>
      <c r="U26" s="275"/>
      <c r="V26" s="275"/>
      <c r="W26" s="850"/>
      <c r="X26" s="36"/>
      <c r="Y26" s="36"/>
      <c r="Z26" s="14"/>
      <c r="AA26" s="386"/>
    </row>
    <row r="27" spans="1:29" ht="10.199999999999999" customHeight="1">
      <c r="A27" s="35"/>
      <c r="B27" s="474">
        <v>2</v>
      </c>
      <c r="C27" s="834"/>
      <c r="D27" s="477"/>
      <c r="E27" s="477"/>
      <c r="F27" s="477"/>
      <c r="G27" s="477"/>
      <c r="H27" s="477"/>
      <c r="I27" s="478"/>
      <c r="J27" s="834"/>
      <c r="K27" s="837"/>
      <c r="L27" s="837"/>
      <c r="M27" s="837"/>
      <c r="N27" s="838"/>
      <c r="O27" s="841"/>
      <c r="P27" s="837"/>
      <c r="Q27" s="838"/>
      <c r="R27" s="834"/>
      <c r="S27" s="837"/>
      <c r="T27" s="837"/>
      <c r="U27" s="837"/>
      <c r="V27" s="477"/>
      <c r="W27" s="848"/>
      <c r="X27" s="36"/>
      <c r="Y27" s="36"/>
      <c r="Z27" s="14"/>
      <c r="AA27" s="386"/>
    </row>
    <row r="28" spans="1:29" ht="10.199999999999999" customHeight="1">
      <c r="A28" s="35"/>
      <c r="B28" s="771"/>
      <c r="C28" s="835"/>
      <c r="D28" s="737"/>
      <c r="E28" s="737"/>
      <c r="F28" s="737"/>
      <c r="G28" s="737"/>
      <c r="H28" s="737"/>
      <c r="I28" s="836"/>
      <c r="J28" s="839"/>
      <c r="K28" s="707"/>
      <c r="L28" s="707"/>
      <c r="M28" s="707"/>
      <c r="N28" s="840"/>
      <c r="O28" s="839"/>
      <c r="P28" s="707"/>
      <c r="Q28" s="840"/>
      <c r="R28" s="839"/>
      <c r="S28" s="707"/>
      <c r="T28" s="707"/>
      <c r="U28" s="707"/>
      <c r="V28" s="737"/>
      <c r="W28" s="849"/>
      <c r="X28" s="36"/>
      <c r="Y28" s="36"/>
      <c r="Z28" s="14"/>
      <c r="AA28" s="386"/>
    </row>
    <row r="29" spans="1:29" ht="10.199999999999999" customHeight="1">
      <c r="A29" s="35"/>
      <c r="B29" s="475"/>
      <c r="C29" s="479"/>
      <c r="D29" s="275"/>
      <c r="E29" s="275"/>
      <c r="F29" s="275"/>
      <c r="G29" s="275"/>
      <c r="H29" s="275"/>
      <c r="I29" s="276"/>
      <c r="J29" s="490"/>
      <c r="K29" s="491"/>
      <c r="L29" s="491"/>
      <c r="M29" s="491"/>
      <c r="N29" s="492"/>
      <c r="O29" s="490"/>
      <c r="P29" s="491"/>
      <c r="Q29" s="492"/>
      <c r="R29" s="479"/>
      <c r="S29" s="275"/>
      <c r="T29" s="275"/>
      <c r="U29" s="275"/>
      <c r="V29" s="275"/>
      <c r="W29" s="850"/>
      <c r="X29" s="36"/>
      <c r="Y29" s="36"/>
      <c r="Z29" s="14"/>
      <c r="AA29" s="386"/>
    </row>
    <row r="30" spans="1:29" ht="10.199999999999999" customHeight="1">
      <c r="A30" s="35"/>
      <c r="B30" s="474">
        <v>3</v>
      </c>
      <c r="C30" s="834"/>
      <c r="D30" s="477"/>
      <c r="E30" s="477"/>
      <c r="F30" s="477"/>
      <c r="G30" s="477"/>
      <c r="H30" s="477"/>
      <c r="I30" s="478"/>
      <c r="J30" s="834"/>
      <c r="K30" s="837"/>
      <c r="L30" s="837"/>
      <c r="M30" s="837"/>
      <c r="N30" s="838"/>
      <c r="O30" s="841"/>
      <c r="P30" s="837"/>
      <c r="Q30" s="838"/>
      <c r="R30" s="834"/>
      <c r="S30" s="837"/>
      <c r="T30" s="837"/>
      <c r="U30" s="837"/>
      <c r="V30" s="477"/>
      <c r="W30" s="848"/>
      <c r="X30" s="36"/>
      <c r="Y30" s="36"/>
      <c r="Z30" s="14"/>
      <c r="AA30" s="386"/>
      <c r="AB30" s="17"/>
      <c r="AC30" s="17"/>
    </row>
    <row r="31" spans="1:29" ht="10.199999999999999" customHeight="1">
      <c r="A31" s="35"/>
      <c r="B31" s="771"/>
      <c r="C31" s="835"/>
      <c r="D31" s="737"/>
      <c r="E31" s="737"/>
      <c r="F31" s="737"/>
      <c r="G31" s="737"/>
      <c r="H31" s="737"/>
      <c r="I31" s="836"/>
      <c r="J31" s="839"/>
      <c r="K31" s="707"/>
      <c r="L31" s="707"/>
      <c r="M31" s="707"/>
      <c r="N31" s="840"/>
      <c r="O31" s="839"/>
      <c r="P31" s="707"/>
      <c r="Q31" s="840"/>
      <c r="R31" s="839"/>
      <c r="S31" s="707"/>
      <c r="T31" s="707"/>
      <c r="U31" s="707"/>
      <c r="V31" s="737"/>
      <c r="W31" s="849"/>
      <c r="X31" s="36"/>
      <c r="Y31" s="36"/>
      <c r="Z31" s="14"/>
      <c r="AA31" s="386"/>
    </row>
    <row r="32" spans="1:29" ht="10.199999999999999" customHeight="1">
      <c r="A32" s="35"/>
      <c r="B32" s="475"/>
      <c r="C32" s="479"/>
      <c r="D32" s="275"/>
      <c r="E32" s="275"/>
      <c r="F32" s="275"/>
      <c r="G32" s="275"/>
      <c r="H32" s="275"/>
      <c r="I32" s="276"/>
      <c r="J32" s="490"/>
      <c r="K32" s="491"/>
      <c r="L32" s="491"/>
      <c r="M32" s="491"/>
      <c r="N32" s="492"/>
      <c r="O32" s="490"/>
      <c r="P32" s="491"/>
      <c r="Q32" s="492"/>
      <c r="R32" s="479"/>
      <c r="S32" s="275"/>
      <c r="T32" s="275"/>
      <c r="U32" s="275"/>
      <c r="V32" s="275"/>
      <c r="W32" s="850"/>
      <c r="X32" s="36"/>
      <c r="Y32" s="36"/>
      <c r="Z32" s="14"/>
      <c r="AA32" s="386"/>
    </row>
    <row r="33" spans="1:27" ht="10.199999999999999" customHeight="1">
      <c r="A33" s="35"/>
      <c r="B33" s="474">
        <v>4</v>
      </c>
      <c r="C33" s="834"/>
      <c r="D33" s="477"/>
      <c r="E33" s="477"/>
      <c r="F33" s="477"/>
      <c r="G33" s="477"/>
      <c r="H33" s="477"/>
      <c r="I33" s="478"/>
      <c r="J33" s="834"/>
      <c r="K33" s="837"/>
      <c r="L33" s="837"/>
      <c r="M33" s="837"/>
      <c r="N33" s="838"/>
      <c r="O33" s="841"/>
      <c r="P33" s="837"/>
      <c r="Q33" s="838"/>
      <c r="R33" s="834"/>
      <c r="S33" s="837"/>
      <c r="T33" s="837"/>
      <c r="U33" s="837"/>
      <c r="V33" s="477"/>
      <c r="W33" s="848"/>
      <c r="X33" s="36"/>
      <c r="Y33" s="36"/>
      <c r="Z33" s="14"/>
      <c r="AA33" s="386"/>
    </row>
    <row r="34" spans="1:27" ht="10.199999999999999" customHeight="1">
      <c r="A34" s="35"/>
      <c r="B34" s="771"/>
      <c r="C34" s="835"/>
      <c r="D34" s="737"/>
      <c r="E34" s="737"/>
      <c r="F34" s="737"/>
      <c r="G34" s="737"/>
      <c r="H34" s="737"/>
      <c r="I34" s="836"/>
      <c r="J34" s="839"/>
      <c r="K34" s="707"/>
      <c r="L34" s="707"/>
      <c r="M34" s="707"/>
      <c r="N34" s="840"/>
      <c r="O34" s="839"/>
      <c r="P34" s="707"/>
      <c r="Q34" s="840"/>
      <c r="R34" s="839"/>
      <c r="S34" s="707"/>
      <c r="T34" s="707"/>
      <c r="U34" s="707"/>
      <c r="V34" s="737"/>
      <c r="W34" s="849"/>
      <c r="X34" s="36"/>
      <c r="Y34" s="36"/>
      <c r="Z34" s="14"/>
      <c r="AA34" s="386"/>
    </row>
    <row r="35" spans="1:27" ht="10.199999999999999" customHeight="1">
      <c r="A35" s="35"/>
      <c r="B35" s="475"/>
      <c r="C35" s="479"/>
      <c r="D35" s="275"/>
      <c r="E35" s="275"/>
      <c r="F35" s="275"/>
      <c r="G35" s="275"/>
      <c r="H35" s="275"/>
      <c r="I35" s="276"/>
      <c r="J35" s="490"/>
      <c r="K35" s="491"/>
      <c r="L35" s="491"/>
      <c r="M35" s="491"/>
      <c r="N35" s="492"/>
      <c r="O35" s="490"/>
      <c r="P35" s="491"/>
      <c r="Q35" s="492"/>
      <c r="R35" s="479"/>
      <c r="S35" s="275"/>
      <c r="T35" s="275"/>
      <c r="U35" s="275"/>
      <c r="V35" s="275"/>
      <c r="W35" s="850"/>
      <c r="X35" s="36"/>
      <c r="Y35" s="36"/>
      <c r="Z35" s="14"/>
      <c r="AA35" s="386"/>
    </row>
    <row r="36" spans="1:27" ht="10.199999999999999" customHeight="1">
      <c r="A36" s="35"/>
      <c r="B36" s="474">
        <v>5</v>
      </c>
      <c r="C36" s="834"/>
      <c r="D36" s="477"/>
      <c r="E36" s="477"/>
      <c r="F36" s="477"/>
      <c r="G36" s="477"/>
      <c r="H36" s="477"/>
      <c r="I36" s="478"/>
      <c r="J36" s="834"/>
      <c r="K36" s="837"/>
      <c r="L36" s="837"/>
      <c r="M36" s="837"/>
      <c r="N36" s="838"/>
      <c r="O36" s="841"/>
      <c r="P36" s="837"/>
      <c r="Q36" s="838"/>
      <c r="R36" s="834"/>
      <c r="S36" s="837"/>
      <c r="T36" s="837"/>
      <c r="U36" s="837"/>
      <c r="V36" s="477"/>
      <c r="W36" s="848"/>
      <c r="X36" s="36"/>
      <c r="Y36" s="36"/>
      <c r="Z36" s="14"/>
      <c r="AA36" s="386"/>
    </row>
    <row r="37" spans="1:27" ht="10.199999999999999" customHeight="1">
      <c r="A37" s="35"/>
      <c r="B37" s="771"/>
      <c r="C37" s="835"/>
      <c r="D37" s="737"/>
      <c r="E37" s="737"/>
      <c r="F37" s="737"/>
      <c r="G37" s="737"/>
      <c r="H37" s="737"/>
      <c r="I37" s="836"/>
      <c r="J37" s="839"/>
      <c r="K37" s="707"/>
      <c r="L37" s="707"/>
      <c r="M37" s="707"/>
      <c r="N37" s="840"/>
      <c r="O37" s="839"/>
      <c r="P37" s="707"/>
      <c r="Q37" s="840"/>
      <c r="R37" s="839"/>
      <c r="S37" s="707"/>
      <c r="T37" s="707"/>
      <c r="U37" s="707"/>
      <c r="V37" s="737"/>
      <c r="W37" s="849"/>
      <c r="X37" s="36"/>
      <c r="Y37" s="36"/>
      <c r="Z37" s="14"/>
      <c r="AA37" s="386"/>
    </row>
    <row r="38" spans="1:27" ht="10.199999999999999" customHeight="1">
      <c r="A38" s="35"/>
      <c r="B38" s="475"/>
      <c r="C38" s="479"/>
      <c r="D38" s="275"/>
      <c r="E38" s="275"/>
      <c r="F38" s="275"/>
      <c r="G38" s="275"/>
      <c r="H38" s="275"/>
      <c r="I38" s="276"/>
      <c r="J38" s="490"/>
      <c r="K38" s="491"/>
      <c r="L38" s="491"/>
      <c r="M38" s="491"/>
      <c r="N38" s="492"/>
      <c r="O38" s="490"/>
      <c r="P38" s="491"/>
      <c r="Q38" s="492"/>
      <c r="R38" s="479"/>
      <c r="S38" s="275"/>
      <c r="T38" s="275"/>
      <c r="U38" s="275"/>
      <c r="V38" s="275"/>
      <c r="W38" s="850"/>
      <c r="X38" s="36"/>
      <c r="Y38" s="36"/>
      <c r="Z38" s="14"/>
      <c r="AA38" s="386"/>
    </row>
    <row r="39" spans="1:27" ht="10.199999999999999" customHeight="1">
      <c r="A39" s="35"/>
      <c r="B39" s="474">
        <v>6</v>
      </c>
      <c r="C39" s="834"/>
      <c r="D39" s="477"/>
      <c r="E39" s="477"/>
      <c r="F39" s="477"/>
      <c r="G39" s="477"/>
      <c r="H39" s="477"/>
      <c r="I39" s="478"/>
      <c r="J39" s="834"/>
      <c r="K39" s="837"/>
      <c r="L39" s="837"/>
      <c r="M39" s="837"/>
      <c r="N39" s="838"/>
      <c r="O39" s="841"/>
      <c r="P39" s="837"/>
      <c r="Q39" s="838"/>
      <c r="R39" s="834"/>
      <c r="S39" s="837"/>
      <c r="T39" s="837"/>
      <c r="U39" s="837"/>
      <c r="V39" s="477"/>
      <c r="W39" s="848"/>
      <c r="X39" s="36"/>
      <c r="Y39" s="36"/>
      <c r="Z39" s="14"/>
      <c r="AA39" s="386"/>
    </row>
    <row r="40" spans="1:27" ht="10.199999999999999" customHeight="1">
      <c r="A40" s="35"/>
      <c r="B40" s="771"/>
      <c r="C40" s="835"/>
      <c r="D40" s="737"/>
      <c r="E40" s="737"/>
      <c r="F40" s="737"/>
      <c r="G40" s="737"/>
      <c r="H40" s="737"/>
      <c r="I40" s="836"/>
      <c r="J40" s="839"/>
      <c r="K40" s="707"/>
      <c r="L40" s="707"/>
      <c r="M40" s="707"/>
      <c r="N40" s="840"/>
      <c r="O40" s="839"/>
      <c r="P40" s="707"/>
      <c r="Q40" s="840"/>
      <c r="R40" s="839"/>
      <c r="S40" s="707"/>
      <c r="T40" s="707"/>
      <c r="U40" s="707"/>
      <c r="V40" s="737"/>
      <c r="W40" s="849"/>
      <c r="X40" s="36"/>
      <c r="Y40" s="36"/>
      <c r="Z40" s="14"/>
      <c r="AA40" s="386"/>
    </row>
    <row r="41" spans="1:27" ht="10.199999999999999" customHeight="1">
      <c r="A41" s="35"/>
      <c r="B41" s="475"/>
      <c r="C41" s="479"/>
      <c r="D41" s="275"/>
      <c r="E41" s="275"/>
      <c r="F41" s="275"/>
      <c r="G41" s="275"/>
      <c r="H41" s="275"/>
      <c r="I41" s="276"/>
      <c r="J41" s="490"/>
      <c r="K41" s="491"/>
      <c r="L41" s="491"/>
      <c r="M41" s="491"/>
      <c r="N41" s="492"/>
      <c r="O41" s="490"/>
      <c r="P41" s="491"/>
      <c r="Q41" s="492"/>
      <c r="R41" s="479"/>
      <c r="S41" s="275"/>
      <c r="T41" s="275"/>
      <c r="U41" s="275"/>
      <c r="V41" s="275"/>
      <c r="W41" s="850"/>
      <c r="X41" s="36"/>
      <c r="Y41" s="36"/>
      <c r="Z41" s="14"/>
      <c r="AA41" s="386"/>
    </row>
    <row r="42" spans="1:27" ht="10.199999999999999" customHeight="1">
      <c r="A42" s="35"/>
      <c r="B42" s="474">
        <v>7</v>
      </c>
      <c r="C42" s="834"/>
      <c r="D42" s="477"/>
      <c r="E42" s="477"/>
      <c r="F42" s="477"/>
      <c r="G42" s="477"/>
      <c r="H42" s="477"/>
      <c r="I42" s="478"/>
      <c r="J42" s="834"/>
      <c r="K42" s="837"/>
      <c r="L42" s="837"/>
      <c r="M42" s="837"/>
      <c r="N42" s="838"/>
      <c r="O42" s="841"/>
      <c r="P42" s="837"/>
      <c r="Q42" s="838"/>
      <c r="R42" s="834"/>
      <c r="S42" s="837"/>
      <c r="T42" s="837"/>
      <c r="U42" s="837"/>
      <c r="V42" s="477"/>
      <c r="W42" s="848"/>
      <c r="X42" s="36"/>
      <c r="Y42" s="36"/>
      <c r="Z42" s="14"/>
      <c r="AA42" s="386"/>
    </row>
    <row r="43" spans="1:27" ht="10.199999999999999" customHeight="1">
      <c r="A43" s="35"/>
      <c r="B43" s="771"/>
      <c r="C43" s="835"/>
      <c r="D43" s="737"/>
      <c r="E43" s="737"/>
      <c r="F43" s="737"/>
      <c r="G43" s="737"/>
      <c r="H43" s="737"/>
      <c r="I43" s="836"/>
      <c r="J43" s="839"/>
      <c r="K43" s="707"/>
      <c r="L43" s="707"/>
      <c r="M43" s="707"/>
      <c r="N43" s="840"/>
      <c r="O43" s="839"/>
      <c r="P43" s="707"/>
      <c r="Q43" s="840"/>
      <c r="R43" s="839"/>
      <c r="S43" s="707"/>
      <c r="T43" s="707"/>
      <c r="U43" s="707"/>
      <c r="V43" s="737"/>
      <c r="W43" s="849"/>
      <c r="X43" s="36"/>
      <c r="Y43" s="36"/>
      <c r="Z43" s="14"/>
      <c r="AA43" s="386"/>
    </row>
    <row r="44" spans="1:27" ht="10.199999999999999" customHeight="1">
      <c r="A44" s="35"/>
      <c r="B44" s="475"/>
      <c r="C44" s="479"/>
      <c r="D44" s="275"/>
      <c r="E44" s="275"/>
      <c r="F44" s="275"/>
      <c r="G44" s="275"/>
      <c r="H44" s="275"/>
      <c r="I44" s="276"/>
      <c r="J44" s="490"/>
      <c r="K44" s="491"/>
      <c r="L44" s="491"/>
      <c r="M44" s="491"/>
      <c r="N44" s="492"/>
      <c r="O44" s="490"/>
      <c r="P44" s="491"/>
      <c r="Q44" s="492"/>
      <c r="R44" s="479"/>
      <c r="S44" s="275"/>
      <c r="T44" s="275"/>
      <c r="U44" s="275"/>
      <c r="V44" s="275"/>
      <c r="W44" s="850"/>
      <c r="X44" s="36"/>
      <c r="Y44" s="36"/>
      <c r="Z44" s="14"/>
      <c r="AA44" s="386"/>
    </row>
    <row r="45" spans="1:27" ht="10.199999999999999" customHeight="1">
      <c r="A45" s="35"/>
      <c r="B45" s="474">
        <v>8</v>
      </c>
      <c r="C45" s="834"/>
      <c r="D45" s="477"/>
      <c r="E45" s="477"/>
      <c r="F45" s="477"/>
      <c r="G45" s="477"/>
      <c r="H45" s="477"/>
      <c r="I45" s="478"/>
      <c r="J45" s="834"/>
      <c r="K45" s="837"/>
      <c r="L45" s="837"/>
      <c r="M45" s="837"/>
      <c r="N45" s="838"/>
      <c r="O45" s="841"/>
      <c r="P45" s="837"/>
      <c r="Q45" s="838"/>
      <c r="R45" s="834"/>
      <c r="S45" s="837"/>
      <c r="T45" s="837"/>
      <c r="U45" s="837"/>
      <c r="V45" s="477"/>
      <c r="W45" s="848"/>
      <c r="X45" s="36"/>
      <c r="Y45" s="36"/>
      <c r="Z45" s="14"/>
      <c r="AA45" s="386"/>
    </row>
    <row r="46" spans="1:27" ht="10.199999999999999" customHeight="1">
      <c r="A46" s="35"/>
      <c r="B46" s="771"/>
      <c r="C46" s="835"/>
      <c r="D46" s="737"/>
      <c r="E46" s="737"/>
      <c r="F46" s="737"/>
      <c r="G46" s="737"/>
      <c r="H46" s="737"/>
      <c r="I46" s="836"/>
      <c r="J46" s="839"/>
      <c r="K46" s="707"/>
      <c r="L46" s="707"/>
      <c r="M46" s="707"/>
      <c r="N46" s="840"/>
      <c r="O46" s="839"/>
      <c r="P46" s="707"/>
      <c r="Q46" s="840"/>
      <c r="R46" s="839"/>
      <c r="S46" s="707"/>
      <c r="T46" s="707"/>
      <c r="U46" s="707"/>
      <c r="V46" s="737"/>
      <c r="W46" s="849"/>
      <c r="X46" s="36"/>
      <c r="Y46" s="36"/>
      <c r="Z46" s="14"/>
      <c r="AA46" s="386"/>
    </row>
    <row r="47" spans="1:27" ht="10.199999999999999" customHeight="1">
      <c r="A47" s="35"/>
      <c r="B47" s="475"/>
      <c r="C47" s="479"/>
      <c r="D47" s="275"/>
      <c r="E47" s="275"/>
      <c r="F47" s="275"/>
      <c r="G47" s="275"/>
      <c r="H47" s="275"/>
      <c r="I47" s="276"/>
      <c r="J47" s="490"/>
      <c r="K47" s="491"/>
      <c r="L47" s="491"/>
      <c r="M47" s="491"/>
      <c r="N47" s="492"/>
      <c r="O47" s="490"/>
      <c r="P47" s="491"/>
      <c r="Q47" s="492"/>
      <c r="R47" s="479"/>
      <c r="S47" s="275"/>
      <c r="T47" s="275"/>
      <c r="U47" s="275"/>
      <c r="V47" s="275"/>
      <c r="W47" s="850"/>
      <c r="X47" s="36"/>
      <c r="Y47" s="36"/>
      <c r="Z47" s="14"/>
      <c r="AA47" s="386"/>
    </row>
    <row r="48" spans="1:27" ht="10.199999999999999" customHeight="1">
      <c r="A48" s="35"/>
      <c r="B48" s="474">
        <v>9</v>
      </c>
      <c r="C48" s="834"/>
      <c r="D48" s="477"/>
      <c r="E48" s="477"/>
      <c r="F48" s="477"/>
      <c r="G48" s="477"/>
      <c r="H48" s="477"/>
      <c r="I48" s="478"/>
      <c r="J48" s="834"/>
      <c r="K48" s="837"/>
      <c r="L48" s="837"/>
      <c r="M48" s="837"/>
      <c r="N48" s="838"/>
      <c r="O48" s="841"/>
      <c r="P48" s="837"/>
      <c r="Q48" s="838"/>
      <c r="R48" s="834"/>
      <c r="S48" s="837"/>
      <c r="T48" s="837"/>
      <c r="U48" s="837"/>
      <c r="V48" s="477"/>
      <c r="W48" s="848"/>
      <c r="X48" s="36"/>
      <c r="Y48" s="36"/>
      <c r="Z48" s="14"/>
      <c r="AA48" s="386"/>
    </row>
    <row r="49" spans="1:27" ht="10.199999999999999" customHeight="1">
      <c r="A49" s="35"/>
      <c r="B49" s="771"/>
      <c r="C49" s="835"/>
      <c r="D49" s="737"/>
      <c r="E49" s="737"/>
      <c r="F49" s="737"/>
      <c r="G49" s="737"/>
      <c r="H49" s="737"/>
      <c r="I49" s="836"/>
      <c r="J49" s="839"/>
      <c r="K49" s="707"/>
      <c r="L49" s="707"/>
      <c r="M49" s="707"/>
      <c r="N49" s="840"/>
      <c r="O49" s="839"/>
      <c r="P49" s="707"/>
      <c r="Q49" s="840"/>
      <c r="R49" s="839"/>
      <c r="S49" s="707"/>
      <c r="T49" s="707"/>
      <c r="U49" s="707"/>
      <c r="V49" s="737"/>
      <c r="W49" s="849"/>
      <c r="X49" s="36"/>
      <c r="Y49" s="36"/>
      <c r="Z49" s="14"/>
      <c r="AA49" s="386"/>
    </row>
    <row r="50" spans="1:27" ht="10.199999999999999" customHeight="1">
      <c r="A50" s="35"/>
      <c r="B50" s="475"/>
      <c r="C50" s="479"/>
      <c r="D50" s="275"/>
      <c r="E50" s="275"/>
      <c r="F50" s="275"/>
      <c r="G50" s="275"/>
      <c r="H50" s="275"/>
      <c r="I50" s="276"/>
      <c r="J50" s="490"/>
      <c r="K50" s="491"/>
      <c r="L50" s="491"/>
      <c r="M50" s="491"/>
      <c r="N50" s="492"/>
      <c r="O50" s="490"/>
      <c r="P50" s="491"/>
      <c r="Q50" s="492"/>
      <c r="R50" s="479"/>
      <c r="S50" s="275"/>
      <c r="T50" s="275"/>
      <c r="U50" s="275"/>
      <c r="V50" s="275"/>
      <c r="W50" s="850"/>
      <c r="X50" s="36"/>
      <c r="Y50" s="36"/>
      <c r="Z50" s="14"/>
      <c r="AA50" s="386"/>
    </row>
    <row r="51" spans="1:27" ht="10.199999999999999" customHeight="1">
      <c r="A51" s="35"/>
      <c r="B51" s="474">
        <v>10</v>
      </c>
      <c r="C51" s="834"/>
      <c r="D51" s="477"/>
      <c r="E51" s="477"/>
      <c r="F51" s="477"/>
      <c r="G51" s="477"/>
      <c r="H51" s="477"/>
      <c r="I51" s="478"/>
      <c r="J51" s="834"/>
      <c r="K51" s="837"/>
      <c r="L51" s="837"/>
      <c r="M51" s="837"/>
      <c r="N51" s="838"/>
      <c r="O51" s="841"/>
      <c r="P51" s="837"/>
      <c r="Q51" s="838"/>
      <c r="R51" s="834"/>
      <c r="S51" s="837"/>
      <c r="T51" s="837"/>
      <c r="U51" s="837"/>
      <c r="V51" s="477"/>
      <c r="W51" s="848"/>
      <c r="X51" s="36"/>
      <c r="Y51" s="36"/>
      <c r="Z51" s="14"/>
      <c r="AA51" s="386"/>
    </row>
    <row r="52" spans="1:27" ht="10.199999999999999" customHeight="1">
      <c r="A52" s="35"/>
      <c r="B52" s="771"/>
      <c r="C52" s="835"/>
      <c r="D52" s="737"/>
      <c r="E52" s="737"/>
      <c r="F52" s="737"/>
      <c r="G52" s="737"/>
      <c r="H52" s="737"/>
      <c r="I52" s="836"/>
      <c r="J52" s="839"/>
      <c r="K52" s="707"/>
      <c r="L52" s="707"/>
      <c r="M52" s="707"/>
      <c r="N52" s="840"/>
      <c r="O52" s="839"/>
      <c r="P52" s="707"/>
      <c r="Q52" s="840"/>
      <c r="R52" s="839"/>
      <c r="S52" s="707"/>
      <c r="T52" s="707"/>
      <c r="U52" s="707"/>
      <c r="V52" s="737"/>
      <c r="W52" s="849"/>
      <c r="X52" s="36"/>
      <c r="Y52" s="36"/>
      <c r="Z52" s="14"/>
      <c r="AA52" s="386"/>
    </row>
    <row r="53" spans="1:27" ht="10.199999999999999" customHeight="1">
      <c r="A53" s="35"/>
      <c r="B53" s="475"/>
      <c r="C53" s="479"/>
      <c r="D53" s="275"/>
      <c r="E53" s="275"/>
      <c r="F53" s="275"/>
      <c r="G53" s="275"/>
      <c r="H53" s="275"/>
      <c r="I53" s="276"/>
      <c r="J53" s="490"/>
      <c r="K53" s="491"/>
      <c r="L53" s="491"/>
      <c r="M53" s="491"/>
      <c r="N53" s="492"/>
      <c r="O53" s="490"/>
      <c r="P53" s="491"/>
      <c r="Q53" s="492"/>
      <c r="R53" s="479"/>
      <c r="S53" s="275"/>
      <c r="T53" s="275"/>
      <c r="U53" s="275"/>
      <c r="V53" s="275"/>
      <c r="W53" s="850"/>
      <c r="X53" s="36"/>
      <c r="Y53" s="36"/>
      <c r="Z53" s="14"/>
      <c r="AA53" s="386"/>
    </row>
    <row r="54" spans="1:27" ht="10.199999999999999" customHeight="1">
      <c r="A54" s="35"/>
      <c r="B54" s="474">
        <v>11</v>
      </c>
      <c r="C54" s="834"/>
      <c r="D54" s="477"/>
      <c r="E54" s="477"/>
      <c r="F54" s="477"/>
      <c r="G54" s="477"/>
      <c r="H54" s="477"/>
      <c r="I54" s="478"/>
      <c r="J54" s="834"/>
      <c r="K54" s="837"/>
      <c r="L54" s="837"/>
      <c r="M54" s="837"/>
      <c r="N54" s="838"/>
      <c r="O54" s="841"/>
      <c r="P54" s="837"/>
      <c r="Q54" s="838"/>
      <c r="R54" s="834"/>
      <c r="S54" s="837"/>
      <c r="T54" s="837"/>
      <c r="U54" s="837"/>
      <c r="V54" s="477"/>
      <c r="W54" s="848"/>
      <c r="X54" s="36"/>
      <c r="Y54" s="36"/>
      <c r="Z54" s="14"/>
      <c r="AA54" s="386"/>
    </row>
    <row r="55" spans="1:27" ht="10.199999999999999" customHeight="1">
      <c r="A55" s="35"/>
      <c r="B55" s="771"/>
      <c r="C55" s="835"/>
      <c r="D55" s="737"/>
      <c r="E55" s="737"/>
      <c r="F55" s="737"/>
      <c r="G55" s="737"/>
      <c r="H55" s="737"/>
      <c r="I55" s="836"/>
      <c r="J55" s="839"/>
      <c r="K55" s="707"/>
      <c r="L55" s="707"/>
      <c r="M55" s="707"/>
      <c r="N55" s="840"/>
      <c r="O55" s="839"/>
      <c r="P55" s="707"/>
      <c r="Q55" s="840"/>
      <c r="R55" s="839"/>
      <c r="S55" s="707"/>
      <c r="T55" s="707"/>
      <c r="U55" s="707"/>
      <c r="V55" s="737"/>
      <c r="W55" s="849"/>
      <c r="X55" s="36"/>
      <c r="Y55" s="36"/>
      <c r="Z55" s="14"/>
      <c r="AA55" s="386"/>
    </row>
    <row r="56" spans="1:27" ht="10.199999999999999" customHeight="1">
      <c r="A56" s="35"/>
      <c r="B56" s="475"/>
      <c r="C56" s="479"/>
      <c r="D56" s="275"/>
      <c r="E56" s="275"/>
      <c r="F56" s="275"/>
      <c r="G56" s="275"/>
      <c r="H56" s="275"/>
      <c r="I56" s="276"/>
      <c r="J56" s="490"/>
      <c r="K56" s="491"/>
      <c r="L56" s="491"/>
      <c r="M56" s="491"/>
      <c r="N56" s="492"/>
      <c r="O56" s="490"/>
      <c r="P56" s="491"/>
      <c r="Q56" s="492"/>
      <c r="R56" s="479"/>
      <c r="S56" s="275"/>
      <c r="T56" s="275"/>
      <c r="U56" s="275"/>
      <c r="V56" s="275"/>
      <c r="W56" s="850"/>
      <c r="X56" s="36"/>
      <c r="Y56" s="36"/>
      <c r="Z56" s="14"/>
      <c r="AA56" s="386"/>
    </row>
    <row r="57" spans="1:27" ht="10.199999999999999" customHeight="1">
      <c r="A57" s="35"/>
      <c r="B57" s="474">
        <v>12</v>
      </c>
      <c r="C57" s="834"/>
      <c r="D57" s="477"/>
      <c r="E57" s="477"/>
      <c r="F57" s="477"/>
      <c r="G57" s="477"/>
      <c r="H57" s="477"/>
      <c r="I57" s="478"/>
      <c r="J57" s="834"/>
      <c r="K57" s="837"/>
      <c r="L57" s="837"/>
      <c r="M57" s="837"/>
      <c r="N57" s="838"/>
      <c r="O57" s="841"/>
      <c r="P57" s="837"/>
      <c r="Q57" s="838"/>
      <c r="R57" s="834"/>
      <c r="S57" s="837"/>
      <c r="T57" s="837"/>
      <c r="U57" s="837"/>
      <c r="V57" s="477"/>
      <c r="W57" s="848"/>
      <c r="X57" s="36"/>
      <c r="Y57" s="36"/>
      <c r="Z57" s="14"/>
      <c r="AA57" s="386"/>
    </row>
    <row r="58" spans="1:27" ht="10.199999999999999" customHeight="1">
      <c r="A58" s="35"/>
      <c r="B58" s="771"/>
      <c r="C58" s="835"/>
      <c r="D58" s="737"/>
      <c r="E58" s="737"/>
      <c r="F58" s="737"/>
      <c r="G58" s="737"/>
      <c r="H58" s="737"/>
      <c r="I58" s="836"/>
      <c r="J58" s="839"/>
      <c r="K58" s="707"/>
      <c r="L58" s="707"/>
      <c r="M58" s="707"/>
      <c r="N58" s="840"/>
      <c r="O58" s="839"/>
      <c r="P58" s="707"/>
      <c r="Q58" s="840"/>
      <c r="R58" s="839"/>
      <c r="S58" s="707"/>
      <c r="T58" s="707"/>
      <c r="U58" s="707"/>
      <c r="V58" s="737"/>
      <c r="W58" s="849"/>
      <c r="X58" s="36"/>
      <c r="Y58" s="36"/>
      <c r="Z58" s="14"/>
      <c r="AA58" s="386"/>
    </row>
    <row r="59" spans="1:27" ht="10.199999999999999" customHeight="1">
      <c r="A59" s="35"/>
      <c r="B59" s="475"/>
      <c r="C59" s="479"/>
      <c r="D59" s="275"/>
      <c r="E59" s="275"/>
      <c r="F59" s="275"/>
      <c r="G59" s="275"/>
      <c r="H59" s="275"/>
      <c r="I59" s="276"/>
      <c r="J59" s="490"/>
      <c r="K59" s="491"/>
      <c r="L59" s="491"/>
      <c r="M59" s="491"/>
      <c r="N59" s="492"/>
      <c r="O59" s="490"/>
      <c r="P59" s="491"/>
      <c r="Q59" s="492"/>
      <c r="R59" s="479"/>
      <c r="S59" s="275"/>
      <c r="T59" s="275"/>
      <c r="U59" s="275"/>
      <c r="V59" s="275"/>
      <c r="W59" s="850"/>
      <c r="X59" s="36"/>
      <c r="Y59" s="36"/>
      <c r="Z59" s="14"/>
      <c r="AA59" s="386"/>
    </row>
    <row r="60" spans="1:27" ht="10.199999999999999" customHeight="1">
      <c r="A60" s="35"/>
      <c r="B60" s="474">
        <v>13</v>
      </c>
      <c r="C60" s="834"/>
      <c r="D60" s="477"/>
      <c r="E60" s="477"/>
      <c r="F60" s="477"/>
      <c r="G60" s="477"/>
      <c r="H60" s="477"/>
      <c r="I60" s="478"/>
      <c r="J60" s="834"/>
      <c r="K60" s="837"/>
      <c r="L60" s="837"/>
      <c r="M60" s="837"/>
      <c r="N60" s="838"/>
      <c r="O60" s="841"/>
      <c r="P60" s="837"/>
      <c r="Q60" s="838"/>
      <c r="R60" s="834"/>
      <c r="S60" s="837"/>
      <c r="T60" s="837"/>
      <c r="U60" s="837"/>
      <c r="V60" s="477"/>
      <c r="W60" s="848"/>
      <c r="X60" s="36"/>
      <c r="Y60" s="36"/>
      <c r="Z60" s="14"/>
      <c r="AA60" s="386"/>
    </row>
    <row r="61" spans="1:27" ht="10.199999999999999" customHeight="1">
      <c r="A61" s="35"/>
      <c r="B61" s="771"/>
      <c r="C61" s="835"/>
      <c r="D61" s="737"/>
      <c r="E61" s="737"/>
      <c r="F61" s="737"/>
      <c r="G61" s="737"/>
      <c r="H61" s="737"/>
      <c r="I61" s="836"/>
      <c r="J61" s="839"/>
      <c r="K61" s="707"/>
      <c r="L61" s="707"/>
      <c r="M61" s="707"/>
      <c r="N61" s="840"/>
      <c r="O61" s="839"/>
      <c r="P61" s="707"/>
      <c r="Q61" s="840"/>
      <c r="R61" s="839"/>
      <c r="S61" s="707"/>
      <c r="T61" s="707"/>
      <c r="U61" s="707"/>
      <c r="V61" s="737"/>
      <c r="W61" s="849"/>
      <c r="X61" s="36"/>
      <c r="Y61" s="36"/>
      <c r="Z61" s="14"/>
      <c r="AA61" s="386"/>
    </row>
    <row r="62" spans="1:27" ht="10.199999999999999" customHeight="1">
      <c r="A62" s="35"/>
      <c r="B62" s="475"/>
      <c r="C62" s="479"/>
      <c r="D62" s="275"/>
      <c r="E62" s="275"/>
      <c r="F62" s="275"/>
      <c r="G62" s="275"/>
      <c r="H62" s="275"/>
      <c r="I62" s="276"/>
      <c r="J62" s="490"/>
      <c r="K62" s="491"/>
      <c r="L62" s="491"/>
      <c r="M62" s="491"/>
      <c r="N62" s="492"/>
      <c r="O62" s="490"/>
      <c r="P62" s="491"/>
      <c r="Q62" s="492"/>
      <c r="R62" s="479"/>
      <c r="S62" s="275"/>
      <c r="T62" s="275"/>
      <c r="U62" s="275"/>
      <c r="V62" s="275"/>
      <c r="W62" s="850"/>
      <c r="X62" s="36"/>
      <c r="Y62" s="36"/>
      <c r="Z62" s="14"/>
      <c r="AA62" s="386"/>
    </row>
    <row r="63" spans="1:27" ht="10.199999999999999" customHeight="1">
      <c r="A63" s="35"/>
      <c r="B63" s="474">
        <v>14</v>
      </c>
      <c r="C63" s="834"/>
      <c r="D63" s="477"/>
      <c r="E63" s="477"/>
      <c r="F63" s="477"/>
      <c r="G63" s="477"/>
      <c r="H63" s="477"/>
      <c r="I63" s="478"/>
      <c r="J63" s="834"/>
      <c r="K63" s="837"/>
      <c r="L63" s="837"/>
      <c r="M63" s="837"/>
      <c r="N63" s="838"/>
      <c r="O63" s="841"/>
      <c r="P63" s="837"/>
      <c r="Q63" s="838"/>
      <c r="R63" s="834"/>
      <c r="S63" s="837"/>
      <c r="T63" s="837"/>
      <c r="U63" s="837"/>
      <c r="V63" s="477"/>
      <c r="W63" s="848"/>
      <c r="X63" s="36"/>
      <c r="Y63" s="36"/>
      <c r="Z63" s="14"/>
      <c r="AA63" s="386"/>
    </row>
    <row r="64" spans="1:27" ht="10.199999999999999" customHeight="1">
      <c r="A64" s="35"/>
      <c r="B64" s="771"/>
      <c r="C64" s="835"/>
      <c r="D64" s="737"/>
      <c r="E64" s="737"/>
      <c r="F64" s="737"/>
      <c r="G64" s="737"/>
      <c r="H64" s="737"/>
      <c r="I64" s="836"/>
      <c r="J64" s="839"/>
      <c r="K64" s="707"/>
      <c r="L64" s="707"/>
      <c r="M64" s="707"/>
      <c r="N64" s="840"/>
      <c r="O64" s="839"/>
      <c r="P64" s="707"/>
      <c r="Q64" s="840"/>
      <c r="R64" s="839"/>
      <c r="S64" s="707"/>
      <c r="T64" s="707"/>
      <c r="U64" s="707"/>
      <c r="V64" s="737"/>
      <c r="W64" s="849"/>
      <c r="X64" s="36"/>
      <c r="Y64" s="36"/>
      <c r="Z64" s="14"/>
      <c r="AA64" s="386"/>
    </row>
    <row r="65" spans="1:30" ht="10.199999999999999" customHeight="1">
      <c r="A65" s="35"/>
      <c r="B65" s="475"/>
      <c r="C65" s="479"/>
      <c r="D65" s="275"/>
      <c r="E65" s="275"/>
      <c r="F65" s="275"/>
      <c r="G65" s="275"/>
      <c r="H65" s="275"/>
      <c r="I65" s="276"/>
      <c r="J65" s="490"/>
      <c r="K65" s="491"/>
      <c r="L65" s="491"/>
      <c r="M65" s="491"/>
      <c r="N65" s="492"/>
      <c r="O65" s="490"/>
      <c r="P65" s="491"/>
      <c r="Q65" s="492"/>
      <c r="R65" s="479"/>
      <c r="S65" s="275"/>
      <c r="T65" s="275"/>
      <c r="U65" s="275"/>
      <c r="V65" s="275"/>
      <c r="W65" s="850"/>
      <c r="X65" s="36"/>
      <c r="Y65" s="36"/>
      <c r="Z65" s="14"/>
      <c r="AA65" s="386"/>
    </row>
    <row r="66" spans="1:30" ht="10.199999999999999" customHeight="1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7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4"/>
      <c r="AA66" s="386"/>
    </row>
    <row r="67" spans="1:30" ht="10.199999999999999" hidden="1" customHeight="1">
      <c r="A67" s="35"/>
      <c r="B67" s="36"/>
      <c r="C67" s="36"/>
      <c r="D67" s="36"/>
      <c r="E67" s="36"/>
      <c r="F67" s="36"/>
      <c r="G67" s="36"/>
      <c r="H67" s="36"/>
      <c r="I67" s="36"/>
      <c r="J67" s="372">
        <f>COUNTA(W24:W65)</f>
        <v>0</v>
      </c>
      <c r="K67" s="372"/>
      <c r="L67" s="372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14"/>
      <c r="AA67" s="386"/>
    </row>
    <row r="68" spans="1:30" ht="10.199999999999999" hidden="1" customHeight="1">
      <c r="A68" s="35"/>
      <c r="B68" s="36"/>
      <c r="C68" s="36"/>
      <c r="D68" s="36"/>
      <c r="E68" s="36"/>
      <c r="F68" s="36"/>
      <c r="G68" s="36"/>
      <c r="H68" s="36"/>
      <c r="I68" s="36"/>
      <c r="J68" s="372"/>
      <c r="K68" s="372"/>
      <c r="L68" s="372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4"/>
      <c r="AA68" s="386"/>
    </row>
    <row r="69" spans="1:30" ht="10.199999999999999" customHeight="1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14"/>
      <c r="AA69" s="386"/>
    </row>
    <row r="70" spans="1:30" ht="10.199999999999999" customHeight="1">
      <c r="C70" s="436" t="s">
        <v>477</v>
      </c>
      <c r="D70" s="318"/>
      <c r="E70" s="318"/>
      <c r="F70" s="318"/>
      <c r="G70" s="318"/>
      <c r="H70" s="318"/>
      <c r="I70" s="49"/>
      <c r="J70" s="372">
        <f>COUNTIF(W24:W63,"w")</f>
        <v>0</v>
      </c>
      <c r="K70" s="842"/>
      <c r="L70" s="842"/>
      <c r="M70" s="36"/>
      <c r="N70" s="711" t="str">
        <f>IF(J70&lt;1,"",J70/J67)</f>
        <v/>
      </c>
      <c r="O70" s="713"/>
      <c r="P70" s="713"/>
      <c r="AA70" s="386"/>
    </row>
    <row r="71" spans="1:30" ht="10.199999999999999" customHeight="1">
      <c r="C71" s="318"/>
      <c r="D71" s="318"/>
      <c r="E71" s="318"/>
      <c r="F71" s="318"/>
      <c r="G71" s="318"/>
      <c r="H71" s="318"/>
      <c r="I71" s="49"/>
      <c r="J71" s="843"/>
      <c r="K71" s="843"/>
      <c r="L71" s="843"/>
      <c r="M71" s="36"/>
      <c r="N71" s="844"/>
      <c r="O71" s="844"/>
      <c r="P71" s="844"/>
      <c r="AA71" s="386"/>
    </row>
    <row r="72" spans="1:30" ht="10.199999999999999" customHeight="1">
      <c r="B72" s="28"/>
      <c r="C72" s="36"/>
      <c r="D72" s="36"/>
      <c r="E72" s="36"/>
      <c r="F72" s="36"/>
      <c r="G72" s="36"/>
      <c r="H72" s="36"/>
      <c r="I72" s="36"/>
      <c r="J72" s="36"/>
      <c r="K72" s="37"/>
      <c r="L72" s="36"/>
      <c r="M72" s="36"/>
      <c r="N72" s="36"/>
      <c r="O72" s="36"/>
      <c r="P72" s="36"/>
      <c r="AA72" s="386"/>
    </row>
    <row r="73" spans="1:30" ht="10.199999999999999" customHeight="1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AA73" s="386"/>
    </row>
    <row r="74" spans="1:30" ht="10.199999999999999" customHeight="1">
      <c r="C74" s="436" t="s">
        <v>478</v>
      </c>
      <c r="D74" s="318"/>
      <c r="E74" s="318"/>
      <c r="F74" s="318"/>
      <c r="G74" s="318"/>
      <c r="H74" s="318"/>
      <c r="I74" s="49"/>
      <c r="J74" s="372">
        <f>COUNTIF(W24:W63,"m")</f>
        <v>0</v>
      </c>
      <c r="K74" s="842"/>
      <c r="L74" s="842"/>
      <c r="M74" s="36"/>
      <c r="N74" s="711" t="str">
        <f>IF(J74&lt;1,"",J74/J67)</f>
        <v/>
      </c>
      <c r="O74" s="713"/>
      <c r="P74" s="713"/>
      <c r="AA74" s="386"/>
    </row>
    <row r="75" spans="1:30" ht="10.199999999999999" customHeight="1">
      <c r="B75" s="39"/>
      <c r="C75" s="318"/>
      <c r="D75" s="318"/>
      <c r="E75" s="318"/>
      <c r="F75" s="318"/>
      <c r="G75" s="318"/>
      <c r="H75" s="318"/>
      <c r="I75" s="49"/>
      <c r="J75" s="843"/>
      <c r="K75" s="843"/>
      <c r="L75" s="843"/>
      <c r="M75" s="36"/>
      <c r="N75" s="844"/>
      <c r="O75" s="844"/>
      <c r="P75" s="844"/>
      <c r="Q75" s="40"/>
      <c r="R75" s="40"/>
      <c r="AA75" s="386"/>
    </row>
    <row r="76" spans="1:30" ht="10.199999999999999" customHeight="1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N76" s="38"/>
      <c r="O76" s="38"/>
      <c r="Q76" s="40"/>
      <c r="R76" s="40"/>
      <c r="AA76" s="386"/>
    </row>
    <row r="77" spans="1:30" ht="10.199999999999999" customHeight="1">
      <c r="AA77" s="386"/>
      <c r="AB77" s="20"/>
    </row>
    <row r="78" spans="1:30" ht="10.199999999999999" customHeight="1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AA78" s="386"/>
      <c r="AD78" s="15"/>
    </row>
    <row r="79" spans="1:30" ht="10.199999999999999" customHeight="1">
      <c r="B79" s="4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42"/>
      <c r="S79" s="14"/>
      <c r="T79" s="14"/>
      <c r="U79" s="41"/>
      <c r="V79" s="41"/>
      <c r="W79" s="36"/>
      <c r="X79" s="36"/>
      <c r="Y79" s="36"/>
      <c r="AA79" s="386"/>
    </row>
    <row r="80" spans="1:30" ht="10.199999999999999" customHeight="1">
      <c r="B80" s="240"/>
      <c r="C80" s="240"/>
      <c r="D80" s="240"/>
      <c r="E80" s="240"/>
      <c r="F80" s="240"/>
      <c r="G80" s="240"/>
      <c r="J80" s="240"/>
      <c r="K80" s="240"/>
      <c r="L80" s="240"/>
      <c r="M80" s="240"/>
      <c r="N80" s="240"/>
      <c r="O80" s="240"/>
      <c r="R80" s="240"/>
      <c r="S80" s="240"/>
      <c r="T80" s="240"/>
      <c r="U80" s="240"/>
      <c r="V80" s="240"/>
      <c r="W80" s="240"/>
      <c r="AA80" s="386"/>
    </row>
    <row r="81" spans="2:27" ht="10.199999999999999" customHeight="1">
      <c r="B81" s="398"/>
      <c r="C81" s="398"/>
      <c r="D81" s="398"/>
      <c r="E81" s="398"/>
      <c r="F81" s="398"/>
      <c r="G81" s="398"/>
      <c r="J81" s="398"/>
      <c r="K81" s="398"/>
      <c r="L81" s="398"/>
      <c r="M81" s="398"/>
      <c r="N81" s="398"/>
      <c r="O81" s="398"/>
      <c r="R81" s="398"/>
      <c r="S81" s="398"/>
      <c r="T81" s="398"/>
      <c r="U81" s="398"/>
      <c r="V81" s="398"/>
      <c r="W81" s="398"/>
      <c r="AA81" s="386"/>
    </row>
    <row r="82" spans="2:27" ht="10.199999999999999" customHeight="1">
      <c r="AA82" s="386"/>
    </row>
    <row r="83" spans="2:27" ht="12.6" customHeight="1">
      <c r="B83" s="701" t="s">
        <v>0</v>
      </c>
      <c r="C83" s="701"/>
      <c r="D83" s="701"/>
      <c r="E83" s="701"/>
      <c r="F83" s="701"/>
      <c r="G83" s="701"/>
      <c r="J83" s="701" t="s">
        <v>370</v>
      </c>
      <c r="K83" s="701"/>
      <c r="L83" s="701"/>
      <c r="M83" s="701"/>
      <c r="N83" s="701"/>
      <c r="O83" s="701"/>
      <c r="R83" s="701" t="s">
        <v>370</v>
      </c>
      <c r="S83" s="701"/>
      <c r="T83" s="701"/>
      <c r="U83" s="701"/>
      <c r="V83" s="701"/>
      <c r="W83" s="701"/>
      <c r="AA83" s="386"/>
    </row>
    <row r="84" spans="2:27" ht="10.199999999999999" customHeight="1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A84" s="386"/>
    </row>
    <row r="85" spans="2:27" ht="10.199999999999999" customHeight="1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AA85" s="386"/>
    </row>
    <row r="86" spans="2:27" ht="10.199999999999999" customHeight="1" thickBot="1">
      <c r="AA86" s="386"/>
    </row>
    <row r="87" spans="2:27" ht="10.199999999999999" customHeight="1">
      <c r="B87" s="599" t="s">
        <v>1</v>
      </c>
      <c r="C87" s="674"/>
      <c r="D87" s="674"/>
      <c r="E87" s="674"/>
      <c r="F87" s="674"/>
      <c r="G87" s="674"/>
      <c r="H87" s="194"/>
      <c r="I87" s="194"/>
      <c r="J87" s="194"/>
      <c r="K87" s="194"/>
      <c r="L87" s="194"/>
      <c r="M87" s="194"/>
      <c r="N87" s="194"/>
      <c r="O87" s="194"/>
      <c r="P87" s="194"/>
      <c r="Q87" s="1"/>
      <c r="R87" s="1"/>
      <c r="S87" s="1"/>
      <c r="T87" s="1"/>
      <c r="U87" s="1"/>
      <c r="V87" s="1"/>
      <c r="W87" s="1"/>
      <c r="X87" s="1"/>
      <c r="Y87" s="2"/>
      <c r="Z87" s="3"/>
      <c r="AA87" s="386"/>
    </row>
    <row r="88" spans="2:27" ht="10.199999999999999" customHeight="1">
      <c r="B88" s="407"/>
      <c r="C88" s="240"/>
      <c r="D88" s="240"/>
      <c r="E88" s="240"/>
      <c r="F88" s="240"/>
      <c r="G88" s="240"/>
      <c r="H88" s="84"/>
      <c r="I88" s="84"/>
      <c r="J88" s="84"/>
      <c r="K88" s="84"/>
      <c r="L88" s="84"/>
      <c r="M88" s="84"/>
      <c r="N88" s="84"/>
      <c r="O88" s="84"/>
      <c r="P88" s="84"/>
      <c r="Y88" s="4"/>
      <c r="Z88" s="3"/>
      <c r="AA88" s="386"/>
    </row>
    <row r="89" spans="2:27" ht="10.199999999999999" customHeight="1">
      <c r="B89" s="684" t="s">
        <v>32</v>
      </c>
      <c r="C89" s="240"/>
      <c r="D89" s="240"/>
      <c r="E89" s="859"/>
      <c r="F89" s="859"/>
      <c r="G89" s="860"/>
      <c r="H89" s="401" t="s">
        <v>34</v>
      </c>
      <c r="I89" s="318"/>
      <c r="J89" s="318"/>
      <c r="K89" s="318"/>
      <c r="L89" s="318"/>
      <c r="M89" s="318"/>
      <c r="N89" s="318"/>
      <c r="P89" s="401" t="s">
        <v>153</v>
      </c>
      <c r="Q89" s="240"/>
      <c r="R89" s="240"/>
      <c r="S89" s="240"/>
      <c r="T89" s="859"/>
      <c r="U89" s="859"/>
      <c r="V89" s="860"/>
      <c r="Y89" s="4"/>
      <c r="Z89" s="3"/>
      <c r="AA89" s="386"/>
    </row>
    <row r="90" spans="2:27" ht="10.199999999999999" customHeight="1">
      <c r="B90" s="407"/>
      <c r="C90" s="240"/>
      <c r="D90" s="240"/>
      <c r="E90" s="861"/>
      <c r="F90" s="861"/>
      <c r="G90" s="862"/>
      <c r="H90" s="318"/>
      <c r="I90" s="318"/>
      <c r="J90" s="318"/>
      <c r="K90" s="318"/>
      <c r="L90" s="318"/>
      <c r="M90" s="318"/>
      <c r="N90" s="318"/>
      <c r="P90" s="240"/>
      <c r="Q90" s="240"/>
      <c r="R90" s="240"/>
      <c r="S90" s="240"/>
      <c r="T90" s="861"/>
      <c r="U90" s="861"/>
      <c r="V90" s="862"/>
      <c r="Y90" s="4"/>
      <c r="Z90" s="3"/>
      <c r="AA90" s="386"/>
    </row>
    <row r="91" spans="2:27" ht="10.199999999999999" customHeight="1">
      <c r="B91" s="24"/>
      <c r="C91" s="21"/>
      <c r="D91" s="21"/>
      <c r="E91" s="21"/>
      <c r="F91" s="18"/>
      <c r="G91" s="18"/>
      <c r="H91" s="18"/>
      <c r="Y91" s="4"/>
      <c r="Z91" s="3"/>
      <c r="AA91" s="386"/>
    </row>
    <row r="92" spans="2:27" ht="10.199999999999999" customHeight="1" thickBot="1">
      <c r="B92" s="25"/>
      <c r="C92" s="26"/>
      <c r="D92" s="26"/>
      <c r="E92" s="26"/>
      <c r="F92" s="27"/>
      <c r="G92" s="27"/>
      <c r="H92" s="2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3"/>
      <c r="AA92" s="386"/>
    </row>
    <row r="93" spans="2:27" ht="10.199999999999999" customHeight="1">
      <c r="N93" s="36"/>
      <c r="O93" s="36"/>
      <c r="R93" s="36"/>
      <c r="S93" s="36"/>
      <c r="T93" s="36"/>
      <c r="U93" s="37"/>
      <c r="V93" s="37"/>
      <c r="AA93" s="386"/>
    </row>
    <row r="94" spans="2:27" ht="10.199999999999999" customHeight="1">
      <c r="B94" s="401" t="s">
        <v>7</v>
      </c>
      <c r="C94" s="318"/>
      <c r="D94" s="318"/>
      <c r="E94" s="318"/>
      <c r="F94" s="318"/>
      <c r="G94" s="318"/>
      <c r="H94" s="318"/>
      <c r="I94" s="318"/>
      <c r="J94" s="318"/>
      <c r="K94" s="44"/>
      <c r="Q94" s="36"/>
      <c r="R94" s="36"/>
      <c r="S94" s="36"/>
      <c r="T94" s="36"/>
      <c r="U94" s="37"/>
      <c r="V94" s="37"/>
      <c r="AA94" s="386"/>
    </row>
    <row r="95" spans="2:27" ht="10.199999999999999" customHeight="1">
      <c r="B95" s="318"/>
      <c r="C95" s="318"/>
      <c r="D95" s="318"/>
      <c r="E95" s="318"/>
      <c r="F95" s="318"/>
      <c r="G95" s="318"/>
      <c r="H95" s="318"/>
      <c r="I95" s="318"/>
      <c r="J95" s="318"/>
      <c r="K95" s="44"/>
      <c r="Q95" s="36"/>
      <c r="R95" s="36"/>
      <c r="S95" s="36"/>
      <c r="T95" s="36"/>
      <c r="U95" s="37"/>
      <c r="V95" s="37"/>
      <c r="AA95" s="386"/>
    </row>
    <row r="96" spans="2:27" ht="10.199999999999999" customHeight="1">
      <c r="B96" s="401" t="s">
        <v>8</v>
      </c>
      <c r="C96" s="401"/>
      <c r="D96" s="401"/>
      <c r="E96" s="401"/>
      <c r="F96" s="401"/>
      <c r="G96" s="401"/>
      <c r="H96" s="401"/>
      <c r="I96" s="401"/>
      <c r="J96" s="401"/>
      <c r="K96" s="401"/>
      <c r="L96" s="318"/>
      <c r="M96" s="318"/>
      <c r="N96" s="240"/>
      <c r="AA96" s="386"/>
    </row>
    <row r="97" spans="2:27" ht="10.199999999999999" customHeight="1"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240"/>
      <c r="AA97" s="386"/>
    </row>
    <row r="98" spans="2:27" ht="10.199999999999999" customHeight="1">
      <c r="B98" s="401"/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AA98" s="386"/>
    </row>
    <row r="99" spans="2:27" ht="10.199999999999999" customHeight="1"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AA99" s="386"/>
    </row>
    <row r="100" spans="2:27" ht="10.199999999999999" customHeight="1">
      <c r="AA100" s="386"/>
    </row>
    <row r="101" spans="2:27" ht="10.199999999999999" customHeight="1">
      <c r="AA101" s="386"/>
    </row>
    <row r="102" spans="2:27" ht="10.199999999999999" customHeight="1">
      <c r="AA102" s="386"/>
    </row>
    <row r="103" spans="2:27" ht="10.199999999999999" customHeight="1">
      <c r="AA103" s="386"/>
    </row>
    <row r="104" spans="2:27" ht="10.199999999999999" customHeight="1">
      <c r="AA104" s="386"/>
    </row>
    <row r="105" spans="2:27" ht="10.199999999999999" customHeight="1">
      <c r="AA105" s="386"/>
    </row>
    <row r="106" spans="2:27" ht="10.199999999999999" customHeight="1">
      <c r="AA106" s="386"/>
    </row>
    <row r="107" spans="2:27" ht="10.199999999999999" customHeight="1"/>
    <row r="108" spans="2:27" ht="10.199999999999999" customHeight="1"/>
    <row r="109" spans="2:27" ht="10.199999999999999" customHeight="1"/>
    <row r="110" spans="2:27" ht="10.199999999999999" customHeight="1"/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</sheetData>
  <sheetProtection algorithmName="SHA-512" hashValue="9FkrMGkNw3+t+nQOLXhL4cYgd4r1sKASelNT/w8ehe4cmhCApK45JZ3PSkecp1LtSy3rFA4u38MErVFfPF3R2Q==" saltValue="TRimlfngJZVC3iHlhTmVhw==" spinCount="100000" sheet="1" objects="1" scenarios="1" selectLockedCells="1"/>
  <mergeCells count="129">
    <mergeCell ref="AA1:AA106"/>
    <mergeCell ref="B2:C3"/>
    <mergeCell ref="E2:G3"/>
    <mergeCell ref="I2:S3"/>
    <mergeCell ref="B4:D4"/>
    <mergeCell ref="E4:G4"/>
    <mergeCell ref="I4:S4"/>
    <mergeCell ref="V4:Y5"/>
    <mergeCell ref="B8:Y9"/>
    <mergeCell ref="B21:B23"/>
    <mergeCell ref="C21:I23"/>
    <mergeCell ref="J21:N23"/>
    <mergeCell ref="O21:Q23"/>
    <mergeCell ref="R21:V23"/>
    <mergeCell ref="W21:W23"/>
    <mergeCell ref="B10:Y11"/>
    <mergeCell ref="B12:Y13"/>
    <mergeCell ref="B14:Y16"/>
    <mergeCell ref="B18:D19"/>
    <mergeCell ref="E18:L19"/>
    <mergeCell ref="Q18:U19"/>
    <mergeCell ref="V18:V19"/>
    <mergeCell ref="B27:B29"/>
    <mergeCell ref="C27:I29"/>
    <mergeCell ref="J27:N29"/>
    <mergeCell ref="O27:Q29"/>
    <mergeCell ref="R27:V29"/>
    <mergeCell ref="W27:W29"/>
    <mergeCell ref="B24:B26"/>
    <mergeCell ref="C24:I26"/>
    <mergeCell ref="J24:N26"/>
    <mergeCell ref="O24:Q26"/>
    <mergeCell ref="R24:V26"/>
    <mergeCell ref="W24:W26"/>
    <mergeCell ref="B33:B35"/>
    <mergeCell ref="C33:I35"/>
    <mergeCell ref="J33:N35"/>
    <mergeCell ref="O33:Q35"/>
    <mergeCell ref="R33:V35"/>
    <mergeCell ref="W33:W35"/>
    <mergeCell ref="B30:B32"/>
    <mergeCell ref="C30:I32"/>
    <mergeCell ref="J30:N32"/>
    <mergeCell ref="O30:Q32"/>
    <mergeCell ref="R30:V32"/>
    <mergeCell ref="W30:W32"/>
    <mergeCell ref="B39:B41"/>
    <mergeCell ref="C39:I41"/>
    <mergeCell ref="J39:N41"/>
    <mergeCell ref="O39:Q41"/>
    <mergeCell ref="R39:V41"/>
    <mergeCell ref="W39:W41"/>
    <mergeCell ref="B36:B38"/>
    <mergeCell ref="C36:I38"/>
    <mergeCell ref="J36:N38"/>
    <mergeCell ref="O36:Q38"/>
    <mergeCell ref="R36:V38"/>
    <mergeCell ref="W36:W38"/>
    <mergeCell ref="B45:B47"/>
    <mergeCell ref="C45:I47"/>
    <mergeCell ref="J45:N47"/>
    <mergeCell ref="O45:Q47"/>
    <mergeCell ref="R45:V47"/>
    <mergeCell ref="W45:W47"/>
    <mergeCell ref="B42:B44"/>
    <mergeCell ref="C42:I44"/>
    <mergeCell ref="J42:N44"/>
    <mergeCell ref="O42:Q44"/>
    <mergeCell ref="R42:V44"/>
    <mergeCell ref="W42:W44"/>
    <mergeCell ref="B51:B53"/>
    <mergeCell ref="C51:I53"/>
    <mergeCell ref="J51:N53"/>
    <mergeCell ref="O51:Q53"/>
    <mergeCell ref="R51:V53"/>
    <mergeCell ref="W51:W53"/>
    <mergeCell ref="B48:B50"/>
    <mergeCell ref="C48:I50"/>
    <mergeCell ref="J48:N50"/>
    <mergeCell ref="O48:Q50"/>
    <mergeCell ref="R48:V50"/>
    <mergeCell ref="W48:W50"/>
    <mergeCell ref="B57:B59"/>
    <mergeCell ref="C57:I59"/>
    <mergeCell ref="J57:N59"/>
    <mergeCell ref="O57:Q59"/>
    <mergeCell ref="R57:V59"/>
    <mergeCell ref="W57:W59"/>
    <mergeCell ref="B54:B56"/>
    <mergeCell ref="C54:I56"/>
    <mergeCell ref="J54:N56"/>
    <mergeCell ref="O54:Q56"/>
    <mergeCell ref="R54:V56"/>
    <mergeCell ref="W54:W56"/>
    <mergeCell ref="C63:I65"/>
    <mergeCell ref="J63:N65"/>
    <mergeCell ref="O63:Q65"/>
    <mergeCell ref="R63:V65"/>
    <mergeCell ref="W63:W65"/>
    <mergeCell ref="B60:B62"/>
    <mergeCell ref="C60:I62"/>
    <mergeCell ref="J60:N62"/>
    <mergeCell ref="O60:Q62"/>
    <mergeCell ref="R60:V62"/>
    <mergeCell ref="W60:W62"/>
    <mergeCell ref="B94:J95"/>
    <mergeCell ref="B96:N97"/>
    <mergeCell ref="B98:M99"/>
    <mergeCell ref="U2:Y3"/>
    <mergeCell ref="B87:G88"/>
    <mergeCell ref="B89:D90"/>
    <mergeCell ref="E89:G90"/>
    <mergeCell ref="H89:N90"/>
    <mergeCell ref="P89:S90"/>
    <mergeCell ref="T89:V90"/>
    <mergeCell ref="B80:G81"/>
    <mergeCell ref="J80:O81"/>
    <mergeCell ref="R80:W81"/>
    <mergeCell ref="B83:G83"/>
    <mergeCell ref="J83:O83"/>
    <mergeCell ref="R83:W83"/>
    <mergeCell ref="J67:L68"/>
    <mergeCell ref="C70:H71"/>
    <mergeCell ref="J70:L71"/>
    <mergeCell ref="N70:P71"/>
    <mergeCell ref="C74:H75"/>
    <mergeCell ref="J74:L75"/>
    <mergeCell ref="N74:P75"/>
    <mergeCell ref="B63:B65"/>
  </mergeCells>
  <dataValidations count="1">
    <dataValidation type="list" allowBlank="1" showInputMessage="1" showErrorMessage="1" sqref="W24:W65" xr:uid="{8B94CAE0-4A02-49F1-9D91-6DB00C2DDEFF}">
      <formula1>"m,w"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5">
    <tabColor theme="3" tint="0.39997558519241921"/>
  </sheetPr>
  <dimension ref="A1:AD143"/>
  <sheetViews>
    <sheetView showGridLines="0" topLeftCell="A58" zoomScaleNormal="100" workbookViewId="0">
      <selection activeCell="K175" sqref="K175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73"/>
      <c r="C2" s="28"/>
      <c r="D2" s="29"/>
      <c r="E2" s="72"/>
      <c r="F2" s="36"/>
      <c r="G2" s="36"/>
      <c r="I2" s="72"/>
      <c r="J2" s="14"/>
      <c r="K2" s="14"/>
      <c r="L2" s="14"/>
      <c r="M2" s="14"/>
      <c r="N2" s="14"/>
      <c r="O2" s="14"/>
      <c r="P2" s="14"/>
      <c r="Q2" s="14"/>
      <c r="R2" s="14"/>
      <c r="S2" s="14"/>
      <c r="V2" s="380" t="s">
        <v>159</v>
      </c>
      <c r="W2" s="381"/>
      <c r="X2" s="381"/>
      <c r="Y2" s="381"/>
      <c r="AA2" s="386"/>
    </row>
    <row r="3" spans="1:27" ht="10.199999999999999" customHeight="1">
      <c r="B3" s="28"/>
      <c r="C3" s="28"/>
      <c r="E3" s="36"/>
      <c r="F3" s="36"/>
      <c r="G3" s="3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V3" s="381"/>
      <c r="W3" s="381"/>
      <c r="X3" s="381"/>
      <c r="Y3" s="381"/>
      <c r="AA3" s="386"/>
    </row>
    <row r="4" spans="1:27" ht="10.199999999999999" customHeight="1">
      <c r="B4" s="74"/>
      <c r="C4" s="74"/>
      <c r="D4" s="74"/>
      <c r="E4" s="59"/>
      <c r="F4" s="62"/>
      <c r="G4" s="62"/>
      <c r="I4" s="59"/>
      <c r="J4" s="62"/>
      <c r="K4" s="62"/>
      <c r="L4" s="62"/>
      <c r="M4" s="62"/>
      <c r="N4" s="62"/>
      <c r="O4" s="62"/>
      <c r="P4" s="62"/>
      <c r="Q4" s="62"/>
      <c r="R4" s="62"/>
      <c r="S4" s="62"/>
      <c r="AA4" s="386"/>
    </row>
    <row r="5" spans="1:27" ht="10.199999999999999" customHeight="1">
      <c r="AA5" s="386"/>
    </row>
    <row r="6" spans="1:27" ht="9.6" customHeight="1">
      <c r="AA6" s="386"/>
    </row>
    <row r="7" spans="1:27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1:27" ht="10.199999999999999" customHeigh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32"/>
      <c r="AA8" s="386"/>
    </row>
    <row r="9" spans="1:27" ht="10.199999999999999" customHeight="1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33"/>
      <c r="AA9" s="386"/>
    </row>
    <row r="10" spans="1:27" ht="10.199999999999999" customHeight="1">
      <c r="B10" s="370" t="s">
        <v>166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3"/>
      <c r="AA10" s="386"/>
    </row>
    <row r="11" spans="1:27" ht="10.199999999999999" customHeight="1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AA11" s="386"/>
    </row>
    <row r="12" spans="1:27" ht="10.199999999999999" customHeight="1">
      <c r="B12" s="673" t="s">
        <v>482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AA12" s="386"/>
    </row>
    <row r="13" spans="1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86"/>
    </row>
    <row r="17" spans="1:29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A18" s="386"/>
    </row>
    <row r="19" spans="1:29" ht="10.199999999999999" customHeigh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14"/>
      <c r="AA19" s="386"/>
    </row>
    <row r="20" spans="1:29" ht="10.199999999999999" customHeight="1">
      <c r="A20" s="35"/>
      <c r="B20" s="876"/>
      <c r="C20" s="876"/>
      <c r="D20" s="876"/>
      <c r="E20" s="876"/>
      <c r="F20" s="876"/>
      <c r="G20" s="876"/>
      <c r="H20" s="876"/>
      <c r="I20" s="876"/>
      <c r="J20" s="876"/>
      <c r="K20" s="876"/>
      <c r="L20" s="37"/>
      <c r="M20" s="36"/>
      <c r="N20" s="3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36"/>
      <c r="Z20" s="14"/>
      <c r="AA20" s="386"/>
    </row>
    <row r="21" spans="1:29" ht="10.199999999999999" customHeight="1">
      <c r="A21" s="35"/>
      <c r="B21" s="876"/>
      <c r="C21" s="876"/>
      <c r="D21" s="876"/>
      <c r="E21" s="876"/>
      <c r="F21" s="876"/>
      <c r="G21" s="876"/>
      <c r="H21" s="876"/>
      <c r="I21" s="876"/>
      <c r="J21" s="876"/>
      <c r="K21" s="876"/>
      <c r="L21" s="36"/>
      <c r="M21" s="36"/>
      <c r="N21" s="36"/>
      <c r="O21" s="876"/>
      <c r="P21" s="876"/>
      <c r="Q21" s="876"/>
      <c r="R21" s="876"/>
      <c r="S21" s="876"/>
      <c r="T21" s="876"/>
      <c r="U21" s="876"/>
      <c r="V21" s="876"/>
      <c r="W21" s="876"/>
      <c r="X21" s="876"/>
      <c r="Y21" s="36"/>
      <c r="Z21" s="14"/>
      <c r="AA21" s="386"/>
    </row>
    <row r="22" spans="1:29" ht="10.199999999999999" customHeight="1">
      <c r="A22" s="35"/>
      <c r="B22" s="877"/>
      <c r="C22" s="877"/>
      <c r="D22" s="877"/>
      <c r="E22" s="877"/>
      <c r="F22" s="877"/>
      <c r="G22" s="877"/>
      <c r="H22" s="877"/>
      <c r="I22" s="877"/>
      <c r="J22" s="877"/>
      <c r="K22" s="877"/>
      <c r="L22" s="37"/>
      <c r="M22" s="36"/>
      <c r="N22" s="36"/>
      <c r="O22" s="877"/>
      <c r="P22" s="877"/>
      <c r="Q22" s="877"/>
      <c r="R22" s="877"/>
      <c r="S22" s="877"/>
      <c r="T22" s="877"/>
      <c r="U22" s="877"/>
      <c r="V22" s="877"/>
      <c r="W22" s="877"/>
      <c r="X22" s="877"/>
      <c r="Y22" s="36"/>
      <c r="Z22" s="14"/>
      <c r="AA22" s="386"/>
    </row>
    <row r="23" spans="1:29" ht="10.199999999999999" customHeight="1">
      <c r="A23" s="35"/>
      <c r="B23" s="671" t="s">
        <v>50</v>
      </c>
      <c r="C23" s="671"/>
      <c r="D23" s="671"/>
      <c r="E23" s="671"/>
      <c r="F23" s="671"/>
      <c r="G23" s="671"/>
      <c r="H23" s="671"/>
      <c r="I23" s="671"/>
      <c r="J23" s="671"/>
      <c r="K23" s="671"/>
      <c r="L23" s="36"/>
      <c r="M23" s="36"/>
      <c r="N23" s="36"/>
      <c r="O23" s="671" t="s">
        <v>160</v>
      </c>
      <c r="P23" s="671"/>
      <c r="Q23" s="671"/>
      <c r="R23" s="671"/>
      <c r="S23" s="671"/>
      <c r="T23" s="671"/>
      <c r="U23" s="671"/>
      <c r="V23" s="671"/>
      <c r="W23" s="671"/>
      <c r="X23" s="671"/>
      <c r="Y23" s="36"/>
      <c r="Z23" s="14"/>
      <c r="AA23" s="386"/>
    </row>
    <row r="24" spans="1:29" ht="10.199999999999999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14"/>
      <c r="AA24" s="386"/>
    </row>
    <row r="25" spans="1:29" ht="10.199999999999999" customHeight="1">
      <c r="A25" s="35"/>
      <c r="B25" s="876"/>
      <c r="C25" s="876"/>
      <c r="D25" s="876"/>
      <c r="E25" s="876"/>
      <c r="F25" s="876"/>
      <c r="G25" s="876"/>
      <c r="H25" s="876"/>
      <c r="I25" s="876"/>
      <c r="J25" s="876"/>
      <c r="K25" s="87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14"/>
      <c r="AA25" s="386"/>
    </row>
    <row r="26" spans="1:29" ht="10.199999999999999" customHeight="1">
      <c r="A26" s="35"/>
      <c r="B26" s="876"/>
      <c r="C26" s="876"/>
      <c r="D26" s="876"/>
      <c r="E26" s="876"/>
      <c r="F26" s="876"/>
      <c r="G26" s="876"/>
      <c r="H26" s="876"/>
      <c r="I26" s="876"/>
      <c r="J26" s="876"/>
      <c r="K26" s="876"/>
      <c r="L26" s="37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14"/>
      <c r="AA26" s="386"/>
    </row>
    <row r="27" spans="1:29" ht="10.199999999999999" customHeight="1">
      <c r="A27" s="35"/>
      <c r="B27" s="877"/>
      <c r="C27" s="877"/>
      <c r="D27" s="877"/>
      <c r="E27" s="877"/>
      <c r="F27" s="877"/>
      <c r="G27" s="877"/>
      <c r="H27" s="877"/>
      <c r="I27" s="877"/>
      <c r="J27" s="877"/>
      <c r="K27" s="877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14"/>
      <c r="AA27" s="386"/>
    </row>
    <row r="28" spans="1:29" ht="10.199999999999999" customHeight="1">
      <c r="A28" s="35"/>
      <c r="B28" s="671" t="s">
        <v>161</v>
      </c>
      <c r="C28" s="671"/>
      <c r="D28" s="671"/>
      <c r="E28" s="671"/>
      <c r="F28" s="671"/>
      <c r="G28" s="671"/>
      <c r="H28" s="671"/>
      <c r="I28" s="671"/>
      <c r="J28" s="671"/>
      <c r="K28" s="671"/>
      <c r="L28" s="37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14"/>
      <c r="AA28" s="386"/>
      <c r="AB28" s="17"/>
      <c r="AC28" s="17"/>
    </row>
    <row r="29" spans="1:29" ht="10.199999999999999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14"/>
      <c r="AA29" s="386"/>
    </row>
    <row r="30" spans="1:29" ht="10.199999999999999" customHeight="1">
      <c r="A30" s="35"/>
      <c r="B30" s="876"/>
      <c r="C30" s="876"/>
      <c r="D30" s="876"/>
      <c r="E30" s="876"/>
      <c r="F30" s="876"/>
      <c r="G30" s="876"/>
      <c r="H30" s="876"/>
      <c r="I30" s="876"/>
      <c r="J30" s="876"/>
      <c r="K30" s="876"/>
      <c r="L30" s="37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4"/>
      <c r="AA30" s="386"/>
    </row>
    <row r="31" spans="1:29" ht="10.199999999999999" customHeight="1">
      <c r="A31" s="35"/>
      <c r="B31" s="876"/>
      <c r="C31" s="876"/>
      <c r="D31" s="876"/>
      <c r="E31" s="876"/>
      <c r="F31" s="876"/>
      <c r="G31" s="876"/>
      <c r="H31" s="876"/>
      <c r="I31" s="876"/>
      <c r="J31" s="876"/>
      <c r="K31" s="87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14"/>
      <c r="AA31" s="386"/>
    </row>
    <row r="32" spans="1:29" ht="10.199999999999999" customHeight="1">
      <c r="A32" s="35"/>
      <c r="B32" s="877"/>
      <c r="C32" s="877"/>
      <c r="D32" s="877"/>
      <c r="E32" s="877"/>
      <c r="F32" s="877"/>
      <c r="G32" s="877"/>
      <c r="H32" s="877"/>
      <c r="I32" s="877"/>
      <c r="J32" s="877"/>
      <c r="K32" s="877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14"/>
      <c r="AA32" s="386"/>
    </row>
    <row r="33" spans="1:27" ht="10.199999999999999" customHeight="1">
      <c r="A33" s="35"/>
      <c r="B33" s="671" t="s">
        <v>162</v>
      </c>
      <c r="C33" s="671"/>
      <c r="D33" s="671"/>
      <c r="E33" s="671"/>
      <c r="F33" s="671"/>
      <c r="G33" s="671"/>
      <c r="H33" s="671"/>
      <c r="I33" s="671"/>
      <c r="J33" s="671"/>
      <c r="K33" s="67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14"/>
      <c r="AA33" s="386"/>
    </row>
    <row r="34" spans="1:27" ht="10.199999999999999" customHeight="1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14"/>
      <c r="AA34" s="386"/>
    </row>
    <row r="35" spans="1:27" ht="10.199999999999999" customHeight="1">
      <c r="A35" s="35"/>
      <c r="B35" s="693">
        <f>Dienststellendaten!D5</f>
        <v>0</v>
      </c>
      <c r="C35" s="693"/>
      <c r="D35" s="693"/>
      <c r="E35" s="693"/>
      <c r="F35" s="693"/>
      <c r="G35" s="693"/>
      <c r="H35" s="693"/>
      <c r="I35" s="693"/>
      <c r="J35" s="693"/>
      <c r="K35" s="693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4"/>
      <c r="AA35" s="386"/>
    </row>
    <row r="36" spans="1:27" ht="10.199999999999999" customHeight="1">
      <c r="A36" s="35"/>
      <c r="B36" s="693"/>
      <c r="C36" s="693"/>
      <c r="D36" s="693"/>
      <c r="E36" s="693"/>
      <c r="F36" s="693"/>
      <c r="G36" s="693"/>
      <c r="H36" s="693"/>
      <c r="I36" s="693"/>
      <c r="J36" s="693"/>
      <c r="K36" s="693"/>
      <c r="L36" s="37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4"/>
      <c r="AA36" s="386"/>
    </row>
    <row r="37" spans="1:27" ht="10.199999999999999" customHeight="1">
      <c r="A37" s="35"/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14"/>
      <c r="AA37" s="386"/>
    </row>
    <row r="38" spans="1:27" ht="10.199999999999999" customHeight="1">
      <c r="A38" s="35"/>
      <c r="B38" s="671" t="s">
        <v>84</v>
      </c>
      <c r="C38" s="671"/>
      <c r="D38" s="671"/>
      <c r="E38" s="671"/>
      <c r="F38" s="671"/>
      <c r="G38" s="671"/>
      <c r="H38" s="671"/>
      <c r="I38" s="671"/>
      <c r="J38" s="671"/>
      <c r="K38" s="671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14"/>
      <c r="AA38" s="386"/>
    </row>
    <row r="39" spans="1:27" ht="10.199999999999999" customHeight="1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14"/>
      <c r="AA39" s="386"/>
    </row>
    <row r="40" spans="1:27" ht="10.199999999999999" customHeight="1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14"/>
      <c r="AA40" s="386"/>
    </row>
    <row r="41" spans="1:27" ht="10.19999999999999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14"/>
      <c r="AA41" s="386"/>
    </row>
    <row r="42" spans="1:27" ht="10.199999999999999" customHeigh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14"/>
      <c r="AA42" s="386"/>
    </row>
    <row r="43" spans="1:27" ht="10.199999999999999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14"/>
      <c r="AA43" s="386"/>
    </row>
    <row r="44" spans="1:27" ht="10.199999999999999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4"/>
      <c r="AA44" s="386"/>
    </row>
    <row r="45" spans="1:27" ht="10.199999999999999" customHeight="1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14"/>
      <c r="AA45" s="386"/>
    </row>
    <row r="46" spans="1:27" ht="10.199999999999999" customHeight="1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14"/>
      <c r="AA46" s="386"/>
    </row>
    <row r="47" spans="1:27" ht="10.199999999999999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4"/>
      <c r="AA47" s="386"/>
    </row>
    <row r="48" spans="1:27" ht="10.199999999999999" customHeight="1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14"/>
      <c r="AA48" s="386"/>
    </row>
    <row r="49" spans="1:27" ht="10.199999999999999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14"/>
      <c r="AA49" s="386"/>
    </row>
    <row r="50" spans="1:27" ht="10.199999999999999" customHeigh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7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4"/>
      <c r="AA50" s="386"/>
    </row>
    <row r="51" spans="1:27" ht="10.199999999999999" customHeigh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14"/>
      <c r="AA51" s="386"/>
    </row>
    <row r="52" spans="1:27" ht="10.199999999999999" customHeight="1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7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14"/>
      <c r="AA52" s="386"/>
    </row>
    <row r="53" spans="1:27" ht="10.199999999999999" customHeigh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14"/>
      <c r="AA53" s="386"/>
    </row>
    <row r="54" spans="1:27" ht="10.199999999999999" customHeigh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7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14"/>
      <c r="AA54" s="386"/>
    </row>
    <row r="55" spans="1:27" ht="10.199999999999999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14"/>
      <c r="AA55" s="386"/>
    </row>
    <row r="56" spans="1:27" ht="10.199999999999999" customHeight="1">
      <c r="A56" s="35"/>
      <c r="B56" s="238" t="s">
        <v>163</v>
      </c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14"/>
      <c r="AA56" s="386"/>
    </row>
    <row r="57" spans="1:27" ht="10.199999999999999" customHeight="1">
      <c r="A57" s="35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14"/>
      <c r="AA57" s="386"/>
    </row>
    <row r="58" spans="1:27" ht="10.199999999999999" customHeight="1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7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14"/>
      <c r="AA58" s="386"/>
    </row>
    <row r="59" spans="1:27" ht="10.199999999999999" customHeight="1">
      <c r="A59" s="35"/>
      <c r="B59" s="876"/>
      <c r="C59" s="876"/>
      <c r="D59" s="876"/>
      <c r="E59" s="876"/>
      <c r="F59" s="876"/>
      <c r="G59" s="876"/>
      <c r="H59" s="876"/>
      <c r="I59" s="876"/>
      <c r="J59" s="876"/>
      <c r="K59" s="876"/>
      <c r="L59" s="876"/>
      <c r="M59" s="876"/>
      <c r="N59" s="876"/>
      <c r="O59" s="876"/>
      <c r="P59" s="876"/>
      <c r="Q59" s="876"/>
      <c r="R59" s="876"/>
      <c r="S59" s="876"/>
      <c r="T59" s="876"/>
      <c r="U59" s="876"/>
      <c r="V59" s="876"/>
      <c r="W59" s="876"/>
      <c r="X59" s="876"/>
      <c r="Y59" s="876"/>
      <c r="Z59" s="14"/>
      <c r="AA59" s="386"/>
    </row>
    <row r="60" spans="1:27" ht="10.199999999999999" customHeight="1">
      <c r="A60" s="35"/>
      <c r="B60" s="876"/>
      <c r="C60" s="876"/>
      <c r="D60" s="876"/>
      <c r="E60" s="876"/>
      <c r="F60" s="876"/>
      <c r="G60" s="876"/>
      <c r="H60" s="876"/>
      <c r="I60" s="876"/>
      <c r="J60" s="876"/>
      <c r="K60" s="876"/>
      <c r="L60" s="876"/>
      <c r="M60" s="876"/>
      <c r="N60" s="876"/>
      <c r="O60" s="876"/>
      <c r="P60" s="876"/>
      <c r="Q60" s="876"/>
      <c r="R60" s="876"/>
      <c r="S60" s="876"/>
      <c r="T60" s="876"/>
      <c r="U60" s="876"/>
      <c r="V60" s="876"/>
      <c r="W60" s="876"/>
      <c r="X60" s="876"/>
      <c r="Y60" s="876"/>
      <c r="Z60" s="14"/>
      <c r="AA60" s="386"/>
    </row>
    <row r="61" spans="1:27" ht="10.199999999999999" customHeight="1">
      <c r="A61" s="35"/>
      <c r="B61" s="877"/>
      <c r="C61" s="877"/>
      <c r="D61" s="877"/>
      <c r="E61" s="877"/>
      <c r="F61" s="877"/>
      <c r="G61" s="877"/>
      <c r="H61" s="877"/>
      <c r="I61" s="877"/>
      <c r="J61" s="877"/>
      <c r="K61" s="877"/>
      <c r="L61" s="877"/>
      <c r="M61" s="877"/>
      <c r="N61" s="877"/>
      <c r="O61" s="877"/>
      <c r="P61" s="877"/>
      <c r="Q61" s="877"/>
      <c r="R61" s="877"/>
      <c r="S61" s="877"/>
      <c r="T61" s="877"/>
      <c r="U61" s="877"/>
      <c r="V61" s="877"/>
      <c r="W61" s="877"/>
      <c r="X61" s="877"/>
      <c r="Y61" s="877"/>
      <c r="Z61" s="14"/>
      <c r="AA61" s="386"/>
    </row>
    <row r="62" spans="1:27" ht="10.199999999999999" customHeight="1">
      <c r="A62" s="35"/>
      <c r="B62" s="671" t="s">
        <v>164</v>
      </c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14"/>
      <c r="AA62" s="386"/>
    </row>
    <row r="63" spans="1:27" ht="10.199999999999999" customHeight="1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14"/>
      <c r="AA63" s="386"/>
    </row>
    <row r="64" spans="1:27" ht="10.199999999999999" customHeight="1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14"/>
      <c r="AA64" s="386"/>
    </row>
    <row r="65" spans="1:27" ht="10.199999999999999" customHeight="1">
      <c r="A65" s="35"/>
      <c r="B65" s="238" t="s">
        <v>451</v>
      </c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870" t="str">
        <f>IF(Dienststellendaten!D5&lt;1,"",Dienststellendaten!D5)</f>
        <v/>
      </c>
      <c r="P65" s="870"/>
      <c r="Q65" s="870"/>
      <c r="R65" s="870"/>
      <c r="S65" s="870"/>
      <c r="T65" s="870"/>
      <c r="U65" s="870"/>
      <c r="V65" s="870"/>
      <c r="W65" s="870"/>
      <c r="X65" s="870"/>
      <c r="Y65" s="238"/>
      <c r="Z65" s="14"/>
      <c r="AA65" s="386"/>
    </row>
    <row r="66" spans="1:27" ht="10.199999999999999" customHeight="1">
      <c r="A66" s="35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870"/>
      <c r="P66" s="870"/>
      <c r="Q66" s="870"/>
      <c r="R66" s="870"/>
      <c r="S66" s="870"/>
      <c r="T66" s="870"/>
      <c r="U66" s="870"/>
      <c r="V66" s="870"/>
      <c r="W66" s="870"/>
      <c r="X66" s="870"/>
      <c r="Y66" s="238"/>
      <c r="Z66" s="14"/>
      <c r="AA66" s="386"/>
    </row>
    <row r="67" spans="1:27" ht="10.199999999999999" customHeight="1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2"/>
      <c r="Z67" s="14"/>
      <c r="AA67" s="386"/>
    </row>
    <row r="68" spans="1:27" ht="10.199999999999999" customHeight="1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4"/>
      <c r="AA68" s="386"/>
    </row>
    <row r="69" spans="1:27" ht="10.199999999999999" customHeight="1">
      <c r="A69" s="35"/>
      <c r="B69" s="238" t="s">
        <v>165</v>
      </c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14"/>
      <c r="AA69" s="386"/>
    </row>
    <row r="70" spans="1:27" ht="10.199999999999999" customHeight="1">
      <c r="A70" s="35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14"/>
      <c r="AA70" s="386"/>
    </row>
    <row r="71" spans="1:27" ht="10.199999999999999" customHeight="1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14"/>
      <c r="AA71" s="386"/>
    </row>
    <row r="72" spans="1:27" ht="10.199999999999999" customHeight="1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7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14"/>
      <c r="AA72" s="386"/>
    </row>
    <row r="73" spans="1:27" ht="10.199999999999999" customHeight="1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14"/>
      <c r="AA73" s="386"/>
    </row>
    <row r="74" spans="1:27" ht="10.199999999999999" customHeight="1">
      <c r="A74" s="3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7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14"/>
      <c r="AA74" s="386"/>
    </row>
    <row r="75" spans="1:27" ht="10.199999999999999" customHeight="1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14"/>
      <c r="AA75" s="386"/>
    </row>
    <row r="76" spans="1:27" ht="10.199999999999999" customHeight="1">
      <c r="AA76" s="386"/>
    </row>
    <row r="77" spans="1:27" ht="10.199999999999999" customHeight="1">
      <c r="AA77" s="386"/>
    </row>
    <row r="78" spans="1:27" ht="10.199999999999999" customHeight="1">
      <c r="B78" s="28"/>
      <c r="N78" s="38"/>
      <c r="O78" s="38"/>
      <c r="AA78" s="386"/>
    </row>
    <row r="79" spans="1:27" ht="10.199999999999999" customHeight="1">
      <c r="N79" s="38"/>
      <c r="O79" s="38"/>
      <c r="AA79" s="386"/>
    </row>
    <row r="80" spans="1:27" ht="10.199999999999999" customHeight="1">
      <c r="AA80" s="386"/>
    </row>
    <row r="81" spans="2:30" ht="10.199999999999999" customHeight="1">
      <c r="B81" s="873"/>
      <c r="C81" s="874"/>
      <c r="D81" s="874"/>
      <c r="E81" s="874"/>
      <c r="F81" s="874"/>
      <c r="G81" s="874"/>
      <c r="H81" s="874"/>
      <c r="I81" s="874"/>
      <c r="J81" s="874"/>
      <c r="K81" s="874"/>
      <c r="L81" s="874"/>
      <c r="M81" s="874"/>
      <c r="N81" s="38"/>
      <c r="O81" s="873"/>
      <c r="P81" s="874"/>
      <c r="Q81" s="874"/>
      <c r="R81" s="874"/>
      <c r="S81" s="874"/>
      <c r="T81" s="874"/>
      <c r="U81" s="874"/>
      <c r="V81" s="874"/>
      <c r="W81" s="874"/>
      <c r="X81" s="874"/>
      <c r="Y81" s="874"/>
      <c r="Z81" s="874"/>
      <c r="AA81" s="386"/>
    </row>
    <row r="82" spans="2:30" ht="10.199999999999999" customHeight="1">
      <c r="B82" s="874"/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38"/>
      <c r="O82" s="874"/>
      <c r="P82" s="874"/>
      <c r="Q82" s="874"/>
      <c r="R82" s="874"/>
      <c r="S82" s="874"/>
      <c r="T82" s="874"/>
      <c r="U82" s="874"/>
      <c r="V82" s="874"/>
      <c r="W82" s="874"/>
      <c r="X82" s="874"/>
      <c r="Y82" s="874"/>
      <c r="Z82" s="874"/>
      <c r="AA82" s="386"/>
    </row>
    <row r="83" spans="2:30" ht="10.199999999999999" customHeight="1">
      <c r="B83" s="875"/>
      <c r="C83" s="875"/>
      <c r="D83" s="875"/>
      <c r="E83" s="875"/>
      <c r="F83" s="875"/>
      <c r="G83" s="875"/>
      <c r="H83" s="875"/>
      <c r="I83" s="875"/>
      <c r="J83" s="875"/>
      <c r="K83" s="875"/>
      <c r="L83" s="875"/>
      <c r="M83" s="875"/>
      <c r="O83" s="875"/>
      <c r="P83" s="875"/>
      <c r="Q83" s="875"/>
      <c r="R83" s="875"/>
      <c r="S83" s="875"/>
      <c r="T83" s="875"/>
      <c r="U83" s="875"/>
      <c r="V83" s="875"/>
      <c r="W83" s="875"/>
      <c r="X83" s="875"/>
      <c r="Y83" s="875"/>
      <c r="Z83" s="875"/>
      <c r="AA83" s="386"/>
      <c r="AB83" s="20"/>
    </row>
    <row r="84" spans="2:30" ht="10.199999999999999" customHeight="1">
      <c r="B84" s="671" t="s">
        <v>160</v>
      </c>
      <c r="C84" s="869"/>
      <c r="D84" s="869"/>
      <c r="E84" s="869"/>
      <c r="F84" s="869"/>
      <c r="G84" s="869"/>
      <c r="H84" s="869"/>
      <c r="I84" s="869"/>
      <c r="J84" s="869"/>
      <c r="K84" s="869"/>
      <c r="L84" s="869"/>
      <c r="M84" s="869"/>
      <c r="N84" s="38"/>
      <c r="O84" s="671" t="s">
        <v>89</v>
      </c>
      <c r="P84" s="869"/>
      <c r="Q84" s="869"/>
      <c r="R84" s="869"/>
      <c r="S84" s="869"/>
      <c r="T84" s="869"/>
      <c r="U84" s="869"/>
      <c r="V84" s="869"/>
      <c r="W84" s="869"/>
      <c r="X84" s="869"/>
      <c r="Y84" s="869"/>
      <c r="Z84" s="869"/>
      <c r="AA84" s="386"/>
    </row>
    <row r="85" spans="2:30" ht="10.199999999999999" customHeight="1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N85" s="38"/>
      <c r="O85" s="38"/>
      <c r="Q85" s="40"/>
      <c r="R85" s="40"/>
      <c r="AA85" s="386"/>
      <c r="AB85" s="240"/>
      <c r="AC85" s="240"/>
      <c r="AD85" s="19"/>
    </row>
    <row r="86" spans="2:30" ht="10.199999999999999" customHeight="1">
      <c r="AA86" s="386"/>
    </row>
    <row r="87" spans="2:30" ht="10.199999999999999" customHeight="1">
      <c r="B87" s="41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42"/>
      <c r="S87" s="14"/>
      <c r="T87" s="14"/>
      <c r="U87" s="41"/>
      <c r="V87" s="41"/>
      <c r="W87" s="36"/>
      <c r="X87" s="36"/>
      <c r="Y87" s="36"/>
      <c r="Z87" s="36"/>
      <c r="AA87" s="386"/>
    </row>
    <row r="88" spans="2:30" ht="10.199999999999999" customHeight="1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14"/>
      <c r="S88" s="14"/>
      <c r="T88" s="14"/>
      <c r="U88" s="41"/>
      <c r="V88" s="36"/>
      <c r="W88" s="36"/>
      <c r="X88" s="36"/>
      <c r="Y88" s="36"/>
      <c r="Z88" s="36"/>
      <c r="AA88" s="386"/>
    </row>
    <row r="89" spans="2:30" ht="10.199999999999999" customHeight="1">
      <c r="AA89" s="386"/>
    </row>
    <row r="90" spans="2:30" ht="10.199999999999999" customHeight="1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AA90" s="386"/>
      <c r="AD90" s="15"/>
    </row>
    <row r="91" spans="2:30" ht="10.199999999999999" customHeight="1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AA91" s="386"/>
    </row>
    <row r="92" spans="2:30" ht="10.199999999999999" customHeight="1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AA92" s="386"/>
    </row>
    <row r="93" spans="2:30" ht="10.199999999999999" customHeight="1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AA93" s="386"/>
    </row>
    <row r="94" spans="2:30" ht="10.199999999999999" customHeight="1">
      <c r="AA94" s="386"/>
    </row>
    <row r="95" spans="2:30" ht="10.199999999999999" customHeight="1">
      <c r="AA95" s="386"/>
    </row>
    <row r="96" spans="2:30" ht="10.199999999999999" customHeight="1">
      <c r="AA96" s="386"/>
    </row>
    <row r="97" spans="2:27" ht="10.199999999999999" customHeight="1">
      <c r="AA97" s="386"/>
    </row>
    <row r="98" spans="2:27" ht="10.199999999999999" customHeight="1">
      <c r="B98" s="30"/>
      <c r="C98" s="30"/>
      <c r="D98" s="30"/>
      <c r="E98" s="30"/>
      <c r="F98" s="30"/>
      <c r="G98" s="30"/>
      <c r="J98" s="30"/>
      <c r="K98" s="30"/>
      <c r="L98" s="30"/>
      <c r="M98" s="30"/>
      <c r="N98" s="30"/>
      <c r="O98" s="30"/>
      <c r="R98" s="30"/>
      <c r="S98" s="30"/>
      <c r="T98" s="30"/>
      <c r="U98" s="30"/>
      <c r="V98" s="30"/>
      <c r="W98" s="30"/>
      <c r="AA98" s="386"/>
    </row>
    <row r="99" spans="2:27" ht="10.199999999999999" customHeight="1">
      <c r="AA99" s="386"/>
    </row>
    <row r="100" spans="2:27" ht="10.199999999999999" customHeight="1">
      <c r="AA100" s="386"/>
    </row>
    <row r="101" spans="2:27" ht="10.199999999999999" customHeight="1">
      <c r="B101" s="401" t="s">
        <v>167</v>
      </c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AA101" s="386"/>
    </row>
    <row r="102" spans="2:27" ht="10.199999999999999" customHeight="1"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AA102" s="386"/>
    </row>
    <row r="103" spans="2:27" ht="10.199999999999999" customHeight="1">
      <c r="B103" s="36"/>
      <c r="C103" s="36"/>
      <c r="D103" s="36"/>
      <c r="E103" s="36"/>
      <c r="F103" s="36"/>
      <c r="G103" s="22"/>
      <c r="H103" s="22"/>
      <c r="I103" s="22"/>
      <c r="AA103" s="386"/>
    </row>
    <row r="104" spans="2:27" ht="10.199999999999999" customHeight="1">
      <c r="B104" s="401" t="s">
        <v>8</v>
      </c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AA104" s="386"/>
    </row>
    <row r="105" spans="2:27" ht="10.199999999999999" customHeight="1"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R105" s="36"/>
      <c r="S105" s="36"/>
      <c r="T105" s="36"/>
      <c r="U105" s="37"/>
      <c r="V105" s="37"/>
      <c r="AA105" s="386"/>
    </row>
    <row r="106" spans="2:27" ht="10.199999999999999" customHeight="1">
      <c r="B106" s="36"/>
      <c r="C106" s="36"/>
      <c r="D106" s="36"/>
      <c r="F106" s="37"/>
      <c r="G106" s="37"/>
      <c r="I106" s="36"/>
      <c r="J106" s="36"/>
      <c r="K106" s="36"/>
      <c r="L106" s="36"/>
      <c r="M106" s="36"/>
      <c r="N106" s="36"/>
      <c r="O106" s="36"/>
      <c r="R106" s="36"/>
      <c r="S106" s="36"/>
      <c r="T106" s="36"/>
      <c r="U106" s="37"/>
      <c r="V106" s="37"/>
      <c r="AA106" s="386"/>
    </row>
    <row r="107" spans="2:27" ht="9.6" customHeight="1">
      <c r="B107" s="21"/>
      <c r="C107" s="21"/>
      <c r="D107" s="21"/>
      <c r="E107" s="21"/>
      <c r="F107" s="18"/>
      <c r="G107" s="18"/>
      <c r="H107" s="18"/>
      <c r="AA107" s="386"/>
    </row>
    <row r="108" spans="2:27" ht="10.199999999999999" customHeight="1">
      <c r="B108" s="36"/>
      <c r="C108" s="36"/>
      <c r="D108" s="36"/>
      <c r="F108" s="18"/>
      <c r="G108" s="43"/>
      <c r="H108" s="18"/>
      <c r="Q108" s="36"/>
      <c r="R108" s="36"/>
      <c r="S108" s="36"/>
      <c r="T108" s="36"/>
      <c r="U108" s="37"/>
      <c r="V108" s="37"/>
      <c r="AA108" s="386"/>
    </row>
    <row r="109" spans="2:27" ht="10.199999999999999" customHeight="1">
      <c r="B109" s="36"/>
      <c r="C109" s="36"/>
      <c r="D109" s="36"/>
      <c r="E109" s="21"/>
      <c r="F109" s="43"/>
      <c r="G109" s="43"/>
      <c r="H109" s="18"/>
      <c r="Q109" s="36"/>
      <c r="R109" s="36"/>
      <c r="S109" s="36"/>
      <c r="T109" s="36"/>
      <c r="U109" s="37"/>
      <c r="V109" s="37"/>
      <c r="AA109" s="386"/>
    </row>
    <row r="110" spans="2:27" ht="10.199999999999999" customHeight="1">
      <c r="B110" s="21"/>
      <c r="C110" s="21"/>
      <c r="D110" s="21"/>
      <c r="E110" s="21"/>
      <c r="F110" s="18"/>
      <c r="G110" s="18"/>
      <c r="H110" s="18"/>
      <c r="AA110" s="386"/>
    </row>
    <row r="111" spans="2:27" ht="10.199999999999999" customHeight="1">
      <c r="B111" s="21"/>
      <c r="C111" s="21"/>
      <c r="D111" s="21"/>
      <c r="E111" s="21"/>
      <c r="F111" s="18"/>
      <c r="G111" s="18"/>
      <c r="H111" s="18"/>
    </row>
    <row r="112" spans="2:27" ht="10.199999999999999" customHeight="1">
      <c r="B112" s="21"/>
      <c r="C112" s="21"/>
      <c r="D112" s="21"/>
      <c r="E112" s="21"/>
      <c r="F112" s="18"/>
      <c r="G112" s="18"/>
      <c r="H112" s="18"/>
    </row>
    <row r="113" spans="2:11" ht="10.199999999999999" customHeight="1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ht="10.199999999999999" customHeight="1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ht="10.199999999999999" customHeight="1"/>
    <row r="116" spans="2:11" ht="10.199999999999999" customHeight="1"/>
    <row r="117" spans="2:11" ht="10.199999999999999" customHeight="1"/>
    <row r="118" spans="2:11" ht="10.199999999999999" customHeight="1"/>
    <row r="119" spans="2:11" ht="10.199999999999999" customHeight="1"/>
    <row r="120" spans="2:11" ht="10.199999999999999" customHeight="1"/>
    <row r="121" spans="2:11" ht="10.199999999999999" customHeight="1"/>
    <row r="122" spans="2:11" ht="10.199999999999999" customHeight="1"/>
    <row r="123" spans="2:11" ht="10.199999999999999" customHeight="1"/>
    <row r="124" spans="2:11" ht="10.199999999999999" customHeight="1"/>
    <row r="125" spans="2:11" ht="10.199999999999999" customHeight="1"/>
    <row r="126" spans="2:11" ht="10.199999999999999" customHeight="1"/>
    <row r="127" spans="2:11" ht="10.199999999999999" customHeight="1"/>
    <row r="128" spans="2:11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  <row r="138" ht="10.199999999999999" customHeight="1"/>
    <row r="139" ht="10.199999999999999" customHeight="1"/>
    <row r="140" ht="10.199999999999999" customHeight="1"/>
    <row r="141" ht="10.199999999999999" customHeight="1"/>
    <row r="142" ht="10.199999999999999" customHeight="1"/>
    <row r="143" ht="10.199999999999999" customHeight="1"/>
  </sheetData>
  <sheetProtection algorithmName="SHA-512" hashValue="VaqEMzl7Ss2voewFVG/2oPqxslB30M1jN9uuDfpTfCY9SqOVjtzH0K7TiyY6lDq47o58HKgJJXgl6iHeiLKKPA==" saltValue="cSnp2YhLREmXvhS9QpSsfg==" spinCount="100000" sheet="1" objects="1" scenarios="1" selectLockedCells="1"/>
  <mergeCells count="27">
    <mergeCell ref="AB85:AC85"/>
    <mergeCell ref="V2:Y3"/>
    <mergeCell ref="B10:Y11"/>
    <mergeCell ref="B12:Y13"/>
    <mergeCell ref="B30:K32"/>
    <mergeCell ref="B33:K33"/>
    <mergeCell ref="B35:K37"/>
    <mergeCell ref="B38:K38"/>
    <mergeCell ref="O20:X22"/>
    <mergeCell ref="O23:X23"/>
    <mergeCell ref="B20:K22"/>
    <mergeCell ref="B23:K23"/>
    <mergeCell ref="B25:K27"/>
    <mergeCell ref="B28:K28"/>
    <mergeCell ref="B56:Y57"/>
    <mergeCell ref="B59:Y61"/>
    <mergeCell ref="AA1:AA110"/>
    <mergeCell ref="B84:M84"/>
    <mergeCell ref="B101:U102"/>
    <mergeCell ref="B104:P105"/>
    <mergeCell ref="B62:Y62"/>
    <mergeCell ref="B65:N66"/>
    <mergeCell ref="O65:Y67"/>
    <mergeCell ref="B69:N70"/>
    <mergeCell ref="B81:M83"/>
    <mergeCell ref="O81:Z83"/>
    <mergeCell ref="O84:Z84"/>
  </mergeCells>
  <pageMargins left="0.7" right="0.7" top="0.78740157499999996" bottom="0.78740157499999996" header="0.3" footer="0.3"/>
  <pageSetup paperSize="9"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8">
    <tabColor theme="3" tint="0.39997558519241921"/>
  </sheetPr>
  <dimension ref="A1:AD131"/>
  <sheetViews>
    <sheetView showGridLines="0" topLeftCell="A70" zoomScaleNormal="100" workbookViewId="0">
      <selection activeCell="I2" sqref="I2:S3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168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356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AA4" s="386"/>
    </row>
    <row r="5" spans="1:27" ht="10.199999999999999" customHeight="1">
      <c r="AA5" s="386"/>
    </row>
    <row r="6" spans="1:27" ht="9.6" customHeight="1">
      <c r="AA6" s="386"/>
    </row>
    <row r="7" spans="1:27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1:27" ht="10.199999999999999" customHeight="1">
      <c r="B8" s="370" t="s">
        <v>378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2"/>
      <c r="AA8" s="386"/>
    </row>
    <row r="9" spans="1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3"/>
      <c r="AA9" s="386"/>
    </row>
    <row r="10" spans="1:27" ht="10.199999999999999" customHeight="1">
      <c r="B10" s="673" t="s">
        <v>450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33"/>
      <c r="AA10" s="386"/>
    </row>
    <row r="11" spans="1:27" ht="10.199999999999999" customHeight="1"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AA11" s="386"/>
    </row>
    <row r="12" spans="1:27" ht="10.199999999999999" customHeight="1">
      <c r="B12" s="673" t="s">
        <v>483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AA12" s="386"/>
    </row>
    <row r="13" spans="1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86"/>
    </row>
    <row r="17" spans="1:29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A18" s="386"/>
    </row>
    <row r="19" spans="1:29" ht="10.199999999999999" customHeight="1">
      <c r="A19" s="35"/>
      <c r="B19" s="493" t="s">
        <v>21</v>
      </c>
      <c r="C19" s="900" t="s">
        <v>183</v>
      </c>
      <c r="D19" s="901"/>
      <c r="E19" s="901"/>
      <c r="F19" s="901"/>
      <c r="G19" s="901"/>
      <c r="H19" s="901"/>
      <c r="I19" s="901"/>
      <c r="J19" s="901"/>
      <c r="K19" s="901"/>
      <c r="L19" s="902"/>
      <c r="M19" s="758" t="s">
        <v>184</v>
      </c>
      <c r="N19" s="754"/>
      <c r="O19" s="754"/>
      <c r="P19" s="754"/>
      <c r="Q19" s="754"/>
      <c r="R19" s="754"/>
      <c r="S19" s="754"/>
      <c r="T19" s="755"/>
      <c r="U19" s="758"/>
      <c r="V19" s="364"/>
      <c r="W19" s="75"/>
      <c r="X19" s="36"/>
      <c r="Y19" s="36"/>
      <c r="Z19" s="14"/>
      <c r="AA19" s="386"/>
    </row>
    <row r="20" spans="1:29" ht="10.199999999999999" customHeight="1">
      <c r="A20" s="35"/>
      <c r="B20" s="494"/>
      <c r="C20" s="903"/>
      <c r="D20" s="640"/>
      <c r="E20" s="640"/>
      <c r="F20" s="640"/>
      <c r="G20" s="640"/>
      <c r="H20" s="640"/>
      <c r="I20" s="640"/>
      <c r="J20" s="640"/>
      <c r="K20" s="640"/>
      <c r="L20" s="904"/>
      <c r="M20" s="756"/>
      <c r="N20" s="380"/>
      <c r="O20" s="380"/>
      <c r="P20" s="380"/>
      <c r="Q20" s="380"/>
      <c r="R20" s="380"/>
      <c r="S20" s="380"/>
      <c r="T20" s="757"/>
      <c r="U20" s="896"/>
      <c r="V20" s="759"/>
      <c r="W20" s="75"/>
      <c r="X20" s="36"/>
      <c r="Y20" s="36"/>
      <c r="Z20" s="14"/>
      <c r="AA20" s="386"/>
    </row>
    <row r="21" spans="1:29" ht="10.199999999999999" customHeight="1">
      <c r="A21" s="35"/>
      <c r="B21" s="495"/>
      <c r="C21" s="905"/>
      <c r="D21" s="906"/>
      <c r="E21" s="906"/>
      <c r="F21" s="906"/>
      <c r="G21" s="906"/>
      <c r="H21" s="906"/>
      <c r="I21" s="906"/>
      <c r="J21" s="906"/>
      <c r="K21" s="906"/>
      <c r="L21" s="907"/>
      <c r="M21" s="897"/>
      <c r="N21" s="898"/>
      <c r="O21" s="898"/>
      <c r="P21" s="898"/>
      <c r="Q21" s="898"/>
      <c r="R21" s="898"/>
      <c r="S21" s="898"/>
      <c r="T21" s="899"/>
      <c r="U21" s="367"/>
      <c r="V21" s="366"/>
      <c r="W21" s="75"/>
      <c r="X21" s="36"/>
      <c r="Y21" s="36"/>
      <c r="Z21" s="14"/>
      <c r="AA21" s="386"/>
    </row>
    <row r="22" spans="1:29" ht="10.199999999999999" customHeight="1">
      <c r="A22" s="35"/>
      <c r="B22" s="474">
        <v>1</v>
      </c>
      <c r="C22" s="879" t="str">
        <f>Formular8b!C25&amp;", "&amp;Formular8b!J25</f>
        <v xml:space="preserve">, </v>
      </c>
      <c r="D22" s="880"/>
      <c r="E22" s="880"/>
      <c r="F22" s="880"/>
      <c r="G22" s="880"/>
      <c r="H22" s="880"/>
      <c r="I22" s="880"/>
      <c r="J22" s="880"/>
      <c r="K22" s="880"/>
      <c r="L22" s="881"/>
      <c r="M22" s="888" t="str">
        <f>IF(Formular8b!R25="","",Formular8b!R25)</f>
        <v/>
      </c>
      <c r="N22" s="889"/>
      <c r="O22" s="889"/>
      <c r="P22" s="889"/>
      <c r="Q22" s="889"/>
      <c r="R22" s="889"/>
      <c r="S22" s="889"/>
      <c r="T22" s="890"/>
      <c r="U22" s="758"/>
      <c r="V22" s="364"/>
      <c r="W22" s="75"/>
      <c r="X22" s="36"/>
      <c r="Y22" s="36"/>
      <c r="Z22" s="14"/>
      <c r="AA22" s="386"/>
    </row>
    <row r="23" spans="1:29" ht="10.199999999999999" customHeight="1">
      <c r="A23" s="35"/>
      <c r="B23" s="771"/>
      <c r="C23" s="882"/>
      <c r="D23" s="883"/>
      <c r="E23" s="883"/>
      <c r="F23" s="883"/>
      <c r="G23" s="883"/>
      <c r="H23" s="883"/>
      <c r="I23" s="883"/>
      <c r="J23" s="883"/>
      <c r="K23" s="883"/>
      <c r="L23" s="884"/>
      <c r="M23" s="891"/>
      <c r="N23" s="290"/>
      <c r="O23" s="290"/>
      <c r="P23" s="290"/>
      <c r="Q23" s="290"/>
      <c r="R23" s="290"/>
      <c r="S23" s="290"/>
      <c r="T23" s="892"/>
      <c r="U23" s="896"/>
      <c r="V23" s="759"/>
      <c r="W23" s="75"/>
      <c r="X23" s="36"/>
      <c r="Y23" s="36"/>
      <c r="Z23" s="14"/>
      <c r="AA23" s="386"/>
    </row>
    <row r="24" spans="1:29" ht="10.199999999999999" customHeight="1">
      <c r="A24" s="35"/>
      <c r="B24" s="475"/>
      <c r="C24" s="885"/>
      <c r="D24" s="886"/>
      <c r="E24" s="886"/>
      <c r="F24" s="886"/>
      <c r="G24" s="886"/>
      <c r="H24" s="886"/>
      <c r="I24" s="886"/>
      <c r="J24" s="886"/>
      <c r="K24" s="886"/>
      <c r="L24" s="887"/>
      <c r="M24" s="893"/>
      <c r="N24" s="894"/>
      <c r="O24" s="894"/>
      <c r="P24" s="894"/>
      <c r="Q24" s="894"/>
      <c r="R24" s="894"/>
      <c r="S24" s="894"/>
      <c r="T24" s="895"/>
      <c r="U24" s="367"/>
      <c r="V24" s="366"/>
      <c r="W24" s="75"/>
      <c r="X24" s="36"/>
      <c r="Y24" s="36"/>
      <c r="Z24" s="14"/>
      <c r="AA24" s="386"/>
    </row>
    <row r="25" spans="1:29" ht="10.199999999999999" customHeight="1">
      <c r="A25" s="35"/>
      <c r="B25" s="474">
        <v>2</v>
      </c>
      <c r="C25" s="879" t="str">
        <f>Formular8b!C28&amp;", "&amp;Formular8b!J28</f>
        <v xml:space="preserve">, </v>
      </c>
      <c r="D25" s="880"/>
      <c r="E25" s="880"/>
      <c r="F25" s="880"/>
      <c r="G25" s="880"/>
      <c r="H25" s="880"/>
      <c r="I25" s="880"/>
      <c r="J25" s="880"/>
      <c r="K25" s="880"/>
      <c r="L25" s="881"/>
      <c r="M25" s="888" t="str">
        <f>IF(Formular8b!R28="","",Formular8b!R28)</f>
        <v/>
      </c>
      <c r="N25" s="889"/>
      <c r="O25" s="889"/>
      <c r="P25" s="889"/>
      <c r="Q25" s="889"/>
      <c r="R25" s="889"/>
      <c r="S25" s="889"/>
      <c r="T25" s="890"/>
      <c r="U25" s="758"/>
      <c r="V25" s="364"/>
      <c r="W25" s="75"/>
      <c r="X25" s="36"/>
      <c r="Y25" s="36"/>
      <c r="Z25" s="14"/>
      <c r="AA25" s="386"/>
    </row>
    <row r="26" spans="1:29" ht="10.199999999999999" customHeight="1">
      <c r="A26" s="35"/>
      <c r="B26" s="771"/>
      <c r="C26" s="882"/>
      <c r="D26" s="883"/>
      <c r="E26" s="883"/>
      <c r="F26" s="883"/>
      <c r="G26" s="883"/>
      <c r="H26" s="883"/>
      <c r="I26" s="883"/>
      <c r="J26" s="883"/>
      <c r="K26" s="883"/>
      <c r="L26" s="884"/>
      <c r="M26" s="891"/>
      <c r="N26" s="290"/>
      <c r="O26" s="290"/>
      <c r="P26" s="290"/>
      <c r="Q26" s="290"/>
      <c r="R26" s="290"/>
      <c r="S26" s="290"/>
      <c r="T26" s="892"/>
      <c r="U26" s="896"/>
      <c r="V26" s="759"/>
      <c r="W26" s="75"/>
      <c r="X26" s="36"/>
      <c r="Y26" s="36"/>
      <c r="Z26" s="14"/>
      <c r="AA26" s="386"/>
    </row>
    <row r="27" spans="1:29" ht="10.199999999999999" customHeight="1">
      <c r="A27" s="35"/>
      <c r="B27" s="475"/>
      <c r="C27" s="885"/>
      <c r="D27" s="886"/>
      <c r="E27" s="886"/>
      <c r="F27" s="886"/>
      <c r="G27" s="886"/>
      <c r="H27" s="886"/>
      <c r="I27" s="886"/>
      <c r="J27" s="886"/>
      <c r="K27" s="886"/>
      <c r="L27" s="887"/>
      <c r="M27" s="893"/>
      <c r="N27" s="894"/>
      <c r="O27" s="894"/>
      <c r="P27" s="894"/>
      <c r="Q27" s="894"/>
      <c r="R27" s="894"/>
      <c r="S27" s="894"/>
      <c r="T27" s="895"/>
      <c r="U27" s="367"/>
      <c r="V27" s="366"/>
      <c r="W27" s="75"/>
      <c r="X27" s="36"/>
      <c r="Y27" s="36"/>
      <c r="Z27" s="14"/>
      <c r="AA27" s="386"/>
    </row>
    <row r="28" spans="1:29" ht="10.199999999999999" customHeight="1">
      <c r="A28" s="35"/>
      <c r="B28" s="474">
        <v>3</v>
      </c>
      <c r="C28" s="879" t="str">
        <f>Formular8b!C31&amp;", "&amp;Formular8b!J31</f>
        <v xml:space="preserve">, </v>
      </c>
      <c r="D28" s="880"/>
      <c r="E28" s="880"/>
      <c r="F28" s="880"/>
      <c r="G28" s="880"/>
      <c r="H28" s="880"/>
      <c r="I28" s="880"/>
      <c r="J28" s="880"/>
      <c r="K28" s="880"/>
      <c r="L28" s="881"/>
      <c r="M28" s="888" t="str">
        <f>IF(Formular8b!R31="","",Formular8b!R31)</f>
        <v/>
      </c>
      <c r="N28" s="889"/>
      <c r="O28" s="889"/>
      <c r="P28" s="889"/>
      <c r="Q28" s="889"/>
      <c r="R28" s="889"/>
      <c r="S28" s="889"/>
      <c r="T28" s="890"/>
      <c r="U28" s="758"/>
      <c r="V28" s="364"/>
      <c r="W28" s="75"/>
      <c r="X28" s="36"/>
      <c r="Y28" s="36"/>
      <c r="Z28" s="14"/>
      <c r="AA28" s="386"/>
      <c r="AB28" s="17"/>
      <c r="AC28" s="17"/>
    </row>
    <row r="29" spans="1:29" ht="10.199999999999999" customHeight="1">
      <c r="A29" s="35"/>
      <c r="B29" s="771"/>
      <c r="C29" s="882"/>
      <c r="D29" s="883"/>
      <c r="E29" s="883"/>
      <c r="F29" s="883"/>
      <c r="G29" s="883"/>
      <c r="H29" s="883"/>
      <c r="I29" s="883"/>
      <c r="J29" s="883"/>
      <c r="K29" s="883"/>
      <c r="L29" s="884"/>
      <c r="M29" s="891"/>
      <c r="N29" s="290"/>
      <c r="O29" s="290"/>
      <c r="P29" s="290"/>
      <c r="Q29" s="290"/>
      <c r="R29" s="290"/>
      <c r="S29" s="290"/>
      <c r="T29" s="892"/>
      <c r="U29" s="896"/>
      <c r="V29" s="759"/>
      <c r="W29" s="75"/>
      <c r="X29" s="36"/>
      <c r="Y29" s="36"/>
      <c r="Z29" s="14"/>
      <c r="AA29" s="386"/>
    </row>
    <row r="30" spans="1:29" ht="10.199999999999999" customHeight="1">
      <c r="A30" s="35"/>
      <c r="B30" s="475"/>
      <c r="C30" s="885"/>
      <c r="D30" s="886"/>
      <c r="E30" s="886"/>
      <c r="F30" s="886"/>
      <c r="G30" s="886"/>
      <c r="H30" s="886"/>
      <c r="I30" s="886"/>
      <c r="J30" s="886"/>
      <c r="K30" s="886"/>
      <c r="L30" s="887"/>
      <c r="M30" s="893"/>
      <c r="N30" s="894"/>
      <c r="O30" s="894"/>
      <c r="P30" s="894"/>
      <c r="Q30" s="894"/>
      <c r="R30" s="894"/>
      <c r="S30" s="894"/>
      <c r="T30" s="895"/>
      <c r="U30" s="367"/>
      <c r="V30" s="366"/>
      <c r="W30" s="75"/>
      <c r="X30" s="36"/>
      <c r="Y30" s="36"/>
      <c r="Z30" s="14"/>
      <c r="AA30" s="386"/>
    </row>
    <row r="31" spans="1:29" ht="10.199999999999999" customHeight="1">
      <c r="A31" s="35"/>
      <c r="B31" s="474">
        <v>4</v>
      </c>
      <c r="C31" s="879" t="str">
        <f>Formular8b!C34&amp;", "&amp;Formular8b!J34</f>
        <v xml:space="preserve">, </v>
      </c>
      <c r="D31" s="880"/>
      <c r="E31" s="880"/>
      <c r="F31" s="880"/>
      <c r="G31" s="880"/>
      <c r="H31" s="880"/>
      <c r="I31" s="880"/>
      <c r="J31" s="880"/>
      <c r="K31" s="880"/>
      <c r="L31" s="881"/>
      <c r="M31" s="888" t="str">
        <f>IF(Formular8b!R34="","",Formular8b!R34)</f>
        <v/>
      </c>
      <c r="N31" s="889"/>
      <c r="O31" s="889"/>
      <c r="P31" s="889"/>
      <c r="Q31" s="889"/>
      <c r="R31" s="889"/>
      <c r="S31" s="889"/>
      <c r="T31" s="890"/>
      <c r="U31" s="758"/>
      <c r="V31" s="364"/>
      <c r="W31" s="75"/>
      <c r="X31" s="36"/>
      <c r="Y31" s="36"/>
      <c r="Z31" s="14"/>
      <c r="AA31" s="386"/>
    </row>
    <row r="32" spans="1:29" ht="10.199999999999999" customHeight="1">
      <c r="A32" s="35"/>
      <c r="B32" s="771"/>
      <c r="C32" s="882"/>
      <c r="D32" s="883"/>
      <c r="E32" s="883"/>
      <c r="F32" s="883"/>
      <c r="G32" s="883"/>
      <c r="H32" s="883"/>
      <c r="I32" s="883"/>
      <c r="J32" s="883"/>
      <c r="K32" s="883"/>
      <c r="L32" s="884"/>
      <c r="M32" s="891"/>
      <c r="N32" s="290"/>
      <c r="O32" s="290"/>
      <c r="P32" s="290"/>
      <c r="Q32" s="290"/>
      <c r="R32" s="290"/>
      <c r="S32" s="290"/>
      <c r="T32" s="892"/>
      <c r="U32" s="896"/>
      <c r="V32" s="759"/>
      <c r="W32" s="75"/>
      <c r="X32" s="36"/>
      <c r="Y32" s="36"/>
      <c r="Z32" s="14"/>
      <c r="AA32" s="386"/>
    </row>
    <row r="33" spans="1:27" ht="10.199999999999999" customHeight="1">
      <c r="A33" s="35"/>
      <c r="B33" s="475"/>
      <c r="C33" s="885"/>
      <c r="D33" s="886"/>
      <c r="E33" s="886"/>
      <c r="F33" s="886"/>
      <c r="G33" s="886"/>
      <c r="H33" s="886"/>
      <c r="I33" s="886"/>
      <c r="J33" s="886"/>
      <c r="K33" s="886"/>
      <c r="L33" s="887"/>
      <c r="M33" s="893"/>
      <c r="N33" s="894"/>
      <c r="O33" s="894"/>
      <c r="P33" s="894"/>
      <c r="Q33" s="894"/>
      <c r="R33" s="894"/>
      <c r="S33" s="894"/>
      <c r="T33" s="895"/>
      <c r="U33" s="367"/>
      <c r="V33" s="366"/>
      <c r="W33" s="75"/>
      <c r="X33" s="36"/>
      <c r="Y33" s="36"/>
      <c r="Z33" s="14"/>
      <c r="AA33" s="386"/>
    </row>
    <row r="34" spans="1:27" ht="10.199999999999999" customHeight="1">
      <c r="A34" s="35"/>
      <c r="B34" s="474">
        <v>5</v>
      </c>
      <c r="C34" s="879" t="str">
        <f>Formular8b!C37&amp;", "&amp;Formular8b!J37</f>
        <v xml:space="preserve">, </v>
      </c>
      <c r="D34" s="880"/>
      <c r="E34" s="880"/>
      <c r="F34" s="880"/>
      <c r="G34" s="880"/>
      <c r="H34" s="880"/>
      <c r="I34" s="880"/>
      <c r="J34" s="880"/>
      <c r="K34" s="880"/>
      <c r="L34" s="881"/>
      <c r="M34" s="888" t="str">
        <f>IF(Formular8b!R37="","",Formular8b!R37)</f>
        <v/>
      </c>
      <c r="N34" s="889"/>
      <c r="O34" s="889"/>
      <c r="P34" s="889"/>
      <c r="Q34" s="889"/>
      <c r="R34" s="889"/>
      <c r="S34" s="889"/>
      <c r="T34" s="890"/>
      <c r="U34" s="758"/>
      <c r="V34" s="364"/>
      <c r="W34" s="75"/>
      <c r="X34" s="36"/>
      <c r="Y34" s="36"/>
      <c r="Z34" s="14"/>
      <c r="AA34" s="386"/>
    </row>
    <row r="35" spans="1:27" ht="10.199999999999999" customHeight="1">
      <c r="A35" s="35"/>
      <c r="B35" s="771"/>
      <c r="C35" s="882"/>
      <c r="D35" s="883"/>
      <c r="E35" s="883"/>
      <c r="F35" s="883"/>
      <c r="G35" s="883"/>
      <c r="H35" s="883"/>
      <c r="I35" s="883"/>
      <c r="J35" s="883"/>
      <c r="K35" s="883"/>
      <c r="L35" s="884"/>
      <c r="M35" s="891"/>
      <c r="N35" s="290"/>
      <c r="O35" s="290"/>
      <c r="P35" s="290"/>
      <c r="Q35" s="290"/>
      <c r="R35" s="290"/>
      <c r="S35" s="290"/>
      <c r="T35" s="892"/>
      <c r="U35" s="896"/>
      <c r="V35" s="759"/>
      <c r="W35" s="75"/>
      <c r="X35" s="36"/>
      <c r="Y35" s="36"/>
      <c r="Z35" s="14"/>
      <c r="AA35" s="386"/>
    </row>
    <row r="36" spans="1:27" ht="10.199999999999999" customHeight="1">
      <c r="A36" s="35"/>
      <c r="B36" s="475"/>
      <c r="C36" s="885"/>
      <c r="D36" s="886"/>
      <c r="E36" s="886"/>
      <c r="F36" s="886"/>
      <c r="G36" s="886"/>
      <c r="H36" s="886"/>
      <c r="I36" s="886"/>
      <c r="J36" s="886"/>
      <c r="K36" s="886"/>
      <c r="L36" s="887"/>
      <c r="M36" s="893"/>
      <c r="N36" s="894"/>
      <c r="O36" s="894"/>
      <c r="P36" s="894"/>
      <c r="Q36" s="894"/>
      <c r="R36" s="894"/>
      <c r="S36" s="894"/>
      <c r="T36" s="895"/>
      <c r="U36" s="367"/>
      <c r="V36" s="366"/>
      <c r="W36" s="75"/>
      <c r="X36" s="36"/>
      <c r="Y36" s="36"/>
      <c r="Z36" s="14"/>
      <c r="AA36" s="386"/>
    </row>
    <row r="37" spans="1:27" ht="10.199999999999999" customHeight="1">
      <c r="A37" s="35"/>
      <c r="B37" s="474">
        <v>6</v>
      </c>
      <c r="C37" s="879" t="str">
        <f>Formular8b!C40&amp;", "&amp;Formular8b!J40</f>
        <v xml:space="preserve">, </v>
      </c>
      <c r="D37" s="880"/>
      <c r="E37" s="880"/>
      <c r="F37" s="880"/>
      <c r="G37" s="880"/>
      <c r="H37" s="880"/>
      <c r="I37" s="880"/>
      <c r="J37" s="880"/>
      <c r="K37" s="880"/>
      <c r="L37" s="881"/>
      <c r="M37" s="888" t="str">
        <f>IF(Formular8b!R40="","",Formular8b!R40)</f>
        <v/>
      </c>
      <c r="N37" s="889"/>
      <c r="O37" s="889"/>
      <c r="P37" s="889"/>
      <c r="Q37" s="889"/>
      <c r="R37" s="889"/>
      <c r="S37" s="889"/>
      <c r="T37" s="890"/>
      <c r="U37" s="758"/>
      <c r="V37" s="364"/>
      <c r="W37" s="75"/>
      <c r="X37" s="36"/>
      <c r="Y37" s="36"/>
      <c r="Z37" s="14"/>
      <c r="AA37" s="386"/>
    </row>
    <row r="38" spans="1:27" ht="10.199999999999999" customHeight="1">
      <c r="A38" s="35"/>
      <c r="B38" s="771"/>
      <c r="C38" s="882"/>
      <c r="D38" s="883"/>
      <c r="E38" s="883"/>
      <c r="F38" s="883"/>
      <c r="G38" s="883"/>
      <c r="H38" s="883"/>
      <c r="I38" s="883"/>
      <c r="J38" s="883"/>
      <c r="K38" s="883"/>
      <c r="L38" s="884"/>
      <c r="M38" s="891"/>
      <c r="N38" s="290"/>
      <c r="O38" s="290"/>
      <c r="P38" s="290"/>
      <c r="Q38" s="290"/>
      <c r="R38" s="290"/>
      <c r="S38" s="290"/>
      <c r="T38" s="892"/>
      <c r="U38" s="896"/>
      <c r="V38" s="759"/>
      <c r="W38" s="75"/>
      <c r="X38" s="36"/>
      <c r="Y38" s="36"/>
      <c r="Z38" s="14"/>
      <c r="AA38" s="386"/>
    </row>
    <row r="39" spans="1:27" ht="10.199999999999999" customHeight="1">
      <c r="A39" s="35"/>
      <c r="B39" s="475"/>
      <c r="C39" s="885"/>
      <c r="D39" s="886"/>
      <c r="E39" s="886"/>
      <c r="F39" s="886"/>
      <c r="G39" s="886"/>
      <c r="H39" s="886"/>
      <c r="I39" s="886"/>
      <c r="J39" s="886"/>
      <c r="K39" s="886"/>
      <c r="L39" s="887"/>
      <c r="M39" s="893"/>
      <c r="N39" s="894"/>
      <c r="O39" s="894"/>
      <c r="P39" s="894"/>
      <c r="Q39" s="894"/>
      <c r="R39" s="894"/>
      <c r="S39" s="894"/>
      <c r="T39" s="895"/>
      <c r="U39" s="367"/>
      <c r="V39" s="366"/>
      <c r="W39" s="75"/>
      <c r="X39" s="36"/>
      <c r="Y39" s="36"/>
      <c r="Z39" s="14"/>
      <c r="AA39" s="386"/>
    </row>
    <row r="40" spans="1:27" ht="10.199999999999999" customHeight="1">
      <c r="A40" s="35"/>
      <c r="B40" s="474">
        <v>7</v>
      </c>
      <c r="C40" s="879" t="str">
        <f>Formular8b!C43&amp;", "&amp;Formular8b!J43</f>
        <v xml:space="preserve">, </v>
      </c>
      <c r="D40" s="880"/>
      <c r="E40" s="880"/>
      <c r="F40" s="880"/>
      <c r="G40" s="880"/>
      <c r="H40" s="880"/>
      <c r="I40" s="880"/>
      <c r="J40" s="880"/>
      <c r="K40" s="880"/>
      <c r="L40" s="881"/>
      <c r="M40" s="888" t="str">
        <f>IF(Formular8b!R43="","",Formular8b!R43)</f>
        <v/>
      </c>
      <c r="N40" s="889"/>
      <c r="O40" s="889"/>
      <c r="P40" s="889"/>
      <c r="Q40" s="889"/>
      <c r="R40" s="889"/>
      <c r="S40" s="889"/>
      <c r="T40" s="890"/>
      <c r="U40" s="758"/>
      <c r="V40" s="364"/>
      <c r="W40" s="75"/>
      <c r="X40" s="36"/>
      <c r="Y40" s="36"/>
      <c r="Z40" s="14"/>
      <c r="AA40" s="386"/>
    </row>
    <row r="41" spans="1:27" ht="10.199999999999999" customHeight="1">
      <c r="A41" s="35"/>
      <c r="B41" s="771"/>
      <c r="C41" s="882"/>
      <c r="D41" s="883"/>
      <c r="E41" s="883"/>
      <c r="F41" s="883"/>
      <c r="G41" s="883"/>
      <c r="H41" s="883"/>
      <c r="I41" s="883"/>
      <c r="J41" s="883"/>
      <c r="K41" s="883"/>
      <c r="L41" s="884"/>
      <c r="M41" s="891"/>
      <c r="N41" s="290"/>
      <c r="O41" s="290"/>
      <c r="P41" s="290"/>
      <c r="Q41" s="290"/>
      <c r="R41" s="290"/>
      <c r="S41" s="290"/>
      <c r="T41" s="892"/>
      <c r="U41" s="896"/>
      <c r="V41" s="759"/>
      <c r="W41" s="75"/>
      <c r="X41" s="36"/>
      <c r="Y41" s="36"/>
      <c r="Z41" s="14"/>
      <c r="AA41" s="386"/>
    </row>
    <row r="42" spans="1:27" ht="10.199999999999999" customHeight="1">
      <c r="A42" s="35"/>
      <c r="B42" s="475"/>
      <c r="C42" s="885"/>
      <c r="D42" s="886"/>
      <c r="E42" s="886"/>
      <c r="F42" s="886"/>
      <c r="G42" s="886"/>
      <c r="H42" s="886"/>
      <c r="I42" s="886"/>
      <c r="J42" s="886"/>
      <c r="K42" s="886"/>
      <c r="L42" s="887"/>
      <c r="M42" s="893"/>
      <c r="N42" s="894"/>
      <c r="O42" s="894"/>
      <c r="P42" s="894"/>
      <c r="Q42" s="894"/>
      <c r="R42" s="894"/>
      <c r="S42" s="894"/>
      <c r="T42" s="895"/>
      <c r="U42" s="367"/>
      <c r="V42" s="366"/>
      <c r="W42" s="75"/>
      <c r="X42" s="36"/>
      <c r="Y42" s="36"/>
      <c r="Z42" s="14"/>
      <c r="AA42" s="386"/>
    </row>
    <row r="43" spans="1:27" ht="10.199999999999999" customHeight="1">
      <c r="A43" s="35"/>
      <c r="B43" s="474">
        <v>8</v>
      </c>
      <c r="C43" s="879" t="str">
        <f>Formular8b!C46&amp;", "&amp;Formular8b!J46</f>
        <v xml:space="preserve">, </v>
      </c>
      <c r="D43" s="880"/>
      <c r="E43" s="880"/>
      <c r="F43" s="880"/>
      <c r="G43" s="880"/>
      <c r="H43" s="880"/>
      <c r="I43" s="880"/>
      <c r="J43" s="880"/>
      <c r="K43" s="880"/>
      <c r="L43" s="881"/>
      <c r="M43" s="888" t="str">
        <f>IF(Formular8b!R46="","",Formular8b!R46)</f>
        <v/>
      </c>
      <c r="N43" s="889"/>
      <c r="O43" s="889"/>
      <c r="P43" s="889"/>
      <c r="Q43" s="889"/>
      <c r="R43" s="889"/>
      <c r="S43" s="889"/>
      <c r="T43" s="890"/>
      <c r="U43" s="758"/>
      <c r="V43" s="364"/>
      <c r="W43" s="75"/>
      <c r="X43" s="36"/>
      <c r="Y43" s="36"/>
      <c r="Z43" s="14"/>
      <c r="AA43" s="386"/>
    </row>
    <row r="44" spans="1:27" ht="10.199999999999999" customHeight="1">
      <c r="A44" s="35"/>
      <c r="B44" s="771"/>
      <c r="C44" s="882"/>
      <c r="D44" s="883"/>
      <c r="E44" s="883"/>
      <c r="F44" s="883"/>
      <c r="G44" s="883"/>
      <c r="H44" s="883"/>
      <c r="I44" s="883"/>
      <c r="J44" s="883"/>
      <c r="K44" s="883"/>
      <c r="L44" s="884"/>
      <c r="M44" s="891"/>
      <c r="N44" s="290"/>
      <c r="O44" s="290"/>
      <c r="P44" s="290"/>
      <c r="Q44" s="290"/>
      <c r="R44" s="290"/>
      <c r="S44" s="290"/>
      <c r="T44" s="892"/>
      <c r="U44" s="896"/>
      <c r="V44" s="759"/>
      <c r="W44" s="75"/>
      <c r="X44" s="36"/>
      <c r="Y44" s="36"/>
      <c r="Z44" s="14"/>
      <c r="AA44" s="386"/>
    </row>
    <row r="45" spans="1:27" ht="10.199999999999999" customHeight="1">
      <c r="A45" s="35"/>
      <c r="B45" s="475"/>
      <c r="C45" s="885"/>
      <c r="D45" s="886"/>
      <c r="E45" s="886"/>
      <c r="F45" s="886"/>
      <c r="G45" s="886"/>
      <c r="H45" s="886"/>
      <c r="I45" s="886"/>
      <c r="J45" s="886"/>
      <c r="K45" s="886"/>
      <c r="L45" s="887"/>
      <c r="M45" s="893"/>
      <c r="N45" s="894"/>
      <c r="O45" s="894"/>
      <c r="P45" s="894"/>
      <c r="Q45" s="894"/>
      <c r="R45" s="894"/>
      <c r="S45" s="894"/>
      <c r="T45" s="895"/>
      <c r="U45" s="367"/>
      <c r="V45" s="366"/>
      <c r="W45" s="75"/>
      <c r="X45" s="36"/>
      <c r="Y45" s="36"/>
      <c r="Z45" s="14"/>
      <c r="AA45" s="386"/>
    </row>
    <row r="46" spans="1:27" ht="10.199999999999999" customHeight="1">
      <c r="A46" s="35"/>
      <c r="B46" s="474">
        <v>9</v>
      </c>
      <c r="C46" s="879" t="str">
        <f>Formular8b!C49&amp;", "&amp;Formular8b!J49</f>
        <v xml:space="preserve">, </v>
      </c>
      <c r="D46" s="880"/>
      <c r="E46" s="880"/>
      <c r="F46" s="880"/>
      <c r="G46" s="880"/>
      <c r="H46" s="880"/>
      <c r="I46" s="880"/>
      <c r="J46" s="880"/>
      <c r="K46" s="880"/>
      <c r="L46" s="881"/>
      <c r="M46" s="888" t="str">
        <f>IF(Formular8b!R49="","",Formular8b!R49)</f>
        <v/>
      </c>
      <c r="N46" s="889"/>
      <c r="O46" s="889"/>
      <c r="P46" s="889"/>
      <c r="Q46" s="889"/>
      <c r="R46" s="889"/>
      <c r="S46" s="889"/>
      <c r="T46" s="890"/>
      <c r="U46" s="758"/>
      <c r="V46" s="364"/>
      <c r="W46" s="75"/>
      <c r="X46" s="36"/>
      <c r="Y46" s="36"/>
      <c r="Z46" s="14"/>
      <c r="AA46" s="386"/>
    </row>
    <row r="47" spans="1:27" ht="10.199999999999999" customHeight="1">
      <c r="A47" s="35"/>
      <c r="B47" s="771"/>
      <c r="C47" s="882"/>
      <c r="D47" s="883"/>
      <c r="E47" s="883"/>
      <c r="F47" s="883"/>
      <c r="G47" s="883"/>
      <c r="H47" s="883"/>
      <c r="I47" s="883"/>
      <c r="J47" s="883"/>
      <c r="K47" s="883"/>
      <c r="L47" s="884"/>
      <c r="M47" s="891"/>
      <c r="N47" s="290"/>
      <c r="O47" s="290"/>
      <c r="P47" s="290"/>
      <c r="Q47" s="290"/>
      <c r="R47" s="290"/>
      <c r="S47" s="290"/>
      <c r="T47" s="892"/>
      <c r="U47" s="896"/>
      <c r="V47" s="759"/>
      <c r="W47" s="75"/>
      <c r="X47" s="36"/>
      <c r="Y47" s="36"/>
      <c r="Z47" s="14"/>
      <c r="AA47" s="386"/>
    </row>
    <row r="48" spans="1:27" ht="10.199999999999999" customHeight="1">
      <c r="A48" s="35"/>
      <c r="B48" s="475"/>
      <c r="C48" s="885"/>
      <c r="D48" s="886"/>
      <c r="E48" s="886"/>
      <c r="F48" s="886"/>
      <c r="G48" s="886"/>
      <c r="H48" s="886"/>
      <c r="I48" s="886"/>
      <c r="J48" s="886"/>
      <c r="K48" s="886"/>
      <c r="L48" s="887"/>
      <c r="M48" s="893"/>
      <c r="N48" s="894"/>
      <c r="O48" s="894"/>
      <c r="P48" s="894"/>
      <c r="Q48" s="894"/>
      <c r="R48" s="894"/>
      <c r="S48" s="894"/>
      <c r="T48" s="895"/>
      <c r="U48" s="367"/>
      <c r="V48" s="366"/>
      <c r="W48" s="75"/>
      <c r="X48" s="36"/>
      <c r="Y48" s="36"/>
      <c r="Z48" s="14"/>
      <c r="AA48" s="386"/>
    </row>
    <row r="49" spans="1:27" ht="10.199999999999999" customHeight="1">
      <c r="A49" s="35"/>
      <c r="B49" s="474">
        <v>10</v>
      </c>
      <c r="C49" s="879" t="str">
        <f>Formular8b!C52&amp;", "&amp;Formular8b!J52</f>
        <v xml:space="preserve">, </v>
      </c>
      <c r="D49" s="880"/>
      <c r="E49" s="880"/>
      <c r="F49" s="880"/>
      <c r="G49" s="880"/>
      <c r="H49" s="880"/>
      <c r="I49" s="880"/>
      <c r="J49" s="880"/>
      <c r="K49" s="880"/>
      <c r="L49" s="881"/>
      <c r="M49" s="888" t="str">
        <f>IF(Formular8b!R52="","",Formular8b!R52)</f>
        <v/>
      </c>
      <c r="N49" s="889"/>
      <c r="O49" s="889"/>
      <c r="P49" s="889"/>
      <c r="Q49" s="889"/>
      <c r="R49" s="889"/>
      <c r="S49" s="889"/>
      <c r="T49" s="890"/>
      <c r="U49" s="758"/>
      <c r="V49" s="364"/>
      <c r="W49" s="14"/>
      <c r="X49" s="36"/>
      <c r="Y49" s="36"/>
      <c r="Z49" s="14"/>
      <c r="AA49" s="386"/>
    </row>
    <row r="50" spans="1:27" ht="10.199999999999999" customHeight="1">
      <c r="A50" s="35"/>
      <c r="B50" s="771"/>
      <c r="C50" s="882"/>
      <c r="D50" s="883"/>
      <c r="E50" s="883"/>
      <c r="F50" s="883"/>
      <c r="G50" s="883"/>
      <c r="H50" s="883"/>
      <c r="I50" s="883"/>
      <c r="J50" s="883"/>
      <c r="K50" s="883"/>
      <c r="L50" s="884"/>
      <c r="M50" s="891"/>
      <c r="N50" s="290"/>
      <c r="O50" s="290"/>
      <c r="P50" s="290"/>
      <c r="Q50" s="290"/>
      <c r="R50" s="290"/>
      <c r="S50" s="290"/>
      <c r="T50" s="892"/>
      <c r="U50" s="896"/>
      <c r="V50" s="759"/>
      <c r="W50" s="36"/>
      <c r="X50" s="36"/>
      <c r="Y50" s="36"/>
      <c r="Z50" s="14"/>
      <c r="AA50" s="386"/>
    </row>
    <row r="51" spans="1:27" ht="10.199999999999999" customHeight="1">
      <c r="A51" s="35"/>
      <c r="B51" s="475"/>
      <c r="C51" s="885"/>
      <c r="D51" s="886"/>
      <c r="E51" s="886"/>
      <c r="F51" s="886"/>
      <c r="G51" s="886"/>
      <c r="H51" s="886"/>
      <c r="I51" s="886"/>
      <c r="J51" s="886"/>
      <c r="K51" s="886"/>
      <c r="L51" s="887"/>
      <c r="M51" s="893"/>
      <c r="N51" s="894"/>
      <c r="O51" s="894"/>
      <c r="P51" s="894"/>
      <c r="Q51" s="894"/>
      <c r="R51" s="894"/>
      <c r="S51" s="894"/>
      <c r="T51" s="895"/>
      <c r="U51" s="367"/>
      <c r="V51" s="366"/>
      <c r="W51" s="36"/>
      <c r="X51" s="36"/>
      <c r="Y51" s="36"/>
      <c r="Z51" s="14"/>
      <c r="AA51" s="386"/>
    </row>
    <row r="52" spans="1:27" ht="10.199999999999999" customHeight="1">
      <c r="A52" s="35"/>
      <c r="B52" s="474">
        <v>11</v>
      </c>
      <c r="C52" s="879" t="str">
        <f>Formular8b!C55&amp;", "&amp;Formular8b!J55</f>
        <v xml:space="preserve">, </v>
      </c>
      <c r="D52" s="880"/>
      <c r="E52" s="880"/>
      <c r="F52" s="880"/>
      <c r="G52" s="880"/>
      <c r="H52" s="880"/>
      <c r="I52" s="880"/>
      <c r="J52" s="880"/>
      <c r="K52" s="880"/>
      <c r="L52" s="881"/>
      <c r="M52" s="888" t="str">
        <f>IF(Formular8b!R55="","",Formular8b!R55)</f>
        <v/>
      </c>
      <c r="N52" s="889"/>
      <c r="O52" s="889"/>
      <c r="P52" s="889"/>
      <c r="Q52" s="889"/>
      <c r="R52" s="889"/>
      <c r="S52" s="889"/>
      <c r="T52" s="890"/>
      <c r="U52" s="758"/>
      <c r="V52" s="364"/>
      <c r="W52" s="36"/>
      <c r="X52" s="36"/>
      <c r="Y52" s="36"/>
      <c r="Z52" s="14"/>
      <c r="AA52" s="386"/>
    </row>
    <row r="53" spans="1:27" ht="10.199999999999999" customHeight="1">
      <c r="A53" s="35"/>
      <c r="B53" s="771"/>
      <c r="C53" s="882"/>
      <c r="D53" s="883"/>
      <c r="E53" s="883"/>
      <c r="F53" s="883"/>
      <c r="G53" s="883"/>
      <c r="H53" s="883"/>
      <c r="I53" s="883"/>
      <c r="J53" s="883"/>
      <c r="K53" s="883"/>
      <c r="L53" s="884"/>
      <c r="M53" s="891"/>
      <c r="N53" s="290"/>
      <c r="O53" s="290"/>
      <c r="P53" s="290"/>
      <c r="Q53" s="290"/>
      <c r="R53" s="290"/>
      <c r="S53" s="290"/>
      <c r="T53" s="892"/>
      <c r="U53" s="896"/>
      <c r="V53" s="759"/>
      <c r="W53" s="36"/>
      <c r="X53" s="36"/>
      <c r="Y53" s="36"/>
      <c r="Z53" s="14"/>
      <c r="AA53" s="386"/>
    </row>
    <row r="54" spans="1:27" ht="10.199999999999999" customHeight="1">
      <c r="A54" s="35"/>
      <c r="B54" s="475"/>
      <c r="C54" s="885"/>
      <c r="D54" s="886"/>
      <c r="E54" s="886"/>
      <c r="F54" s="886"/>
      <c r="G54" s="886"/>
      <c r="H54" s="886"/>
      <c r="I54" s="886"/>
      <c r="J54" s="886"/>
      <c r="K54" s="886"/>
      <c r="L54" s="887"/>
      <c r="M54" s="893"/>
      <c r="N54" s="894"/>
      <c r="O54" s="894"/>
      <c r="P54" s="894"/>
      <c r="Q54" s="894"/>
      <c r="R54" s="894"/>
      <c r="S54" s="894"/>
      <c r="T54" s="895"/>
      <c r="U54" s="367"/>
      <c r="V54" s="366"/>
      <c r="W54" s="36"/>
      <c r="X54" s="36"/>
      <c r="Y54" s="36"/>
      <c r="Z54" s="14"/>
      <c r="AA54" s="386"/>
    </row>
    <row r="55" spans="1:27" ht="10.199999999999999" customHeight="1">
      <c r="A55" s="35"/>
      <c r="B55" s="474">
        <v>12</v>
      </c>
      <c r="C55" s="879" t="str">
        <f>Formular8b!C58&amp;", "&amp;Formular8b!J58</f>
        <v xml:space="preserve">, </v>
      </c>
      <c r="D55" s="880"/>
      <c r="E55" s="880"/>
      <c r="F55" s="880"/>
      <c r="G55" s="880"/>
      <c r="H55" s="880"/>
      <c r="I55" s="880"/>
      <c r="J55" s="880"/>
      <c r="K55" s="880"/>
      <c r="L55" s="881"/>
      <c r="M55" s="888" t="str">
        <f>IF(Formular8b!R58="","",Formular8b!R58)</f>
        <v/>
      </c>
      <c r="N55" s="889"/>
      <c r="O55" s="889"/>
      <c r="P55" s="889"/>
      <c r="Q55" s="889"/>
      <c r="R55" s="889"/>
      <c r="S55" s="889"/>
      <c r="T55" s="890"/>
      <c r="U55" s="758"/>
      <c r="V55" s="364"/>
      <c r="W55" s="36"/>
      <c r="X55" s="36"/>
      <c r="Y55" s="36"/>
      <c r="Z55" s="14"/>
      <c r="AA55" s="386"/>
    </row>
    <row r="56" spans="1:27" ht="10.199999999999999" customHeight="1">
      <c r="A56" s="35"/>
      <c r="B56" s="771"/>
      <c r="C56" s="882"/>
      <c r="D56" s="883"/>
      <c r="E56" s="883"/>
      <c r="F56" s="883"/>
      <c r="G56" s="883"/>
      <c r="H56" s="883"/>
      <c r="I56" s="883"/>
      <c r="J56" s="883"/>
      <c r="K56" s="883"/>
      <c r="L56" s="884"/>
      <c r="M56" s="891"/>
      <c r="N56" s="290"/>
      <c r="O56" s="290"/>
      <c r="P56" s="290"/>
      <c r="Q56" s="290"/>
      <c r="R56" s="290"/>
      <c r="S56" s="290"/>
      <c r="T56" s="892"/>
      <c r="U56" s="896"/>
      <c r="V56" s="759"/>
      <c r="W56" s="36"/>
      <c r="X56" s="36"/>
      <c r="Y56" s="36"/>
      <c r="Z56" s="14"/>
      <c r="AA56" s="386"/>
    </row>
    <row r="57" spans="1:27" ht="10.199999999999999" customHeight="1">
      <c r="A57" s="35"/>
      <c r="B57" s="475"/>
      <c r="C57" s="885"/>
      <c r="D57" s="886"/>
      <c r="E57" s="886"/>
      <c r="F57" s="886"/>
      <c r="G57" s="886"/>
      <c r="H57" s="886"/>
      <c r="I57" s="886"/>
      <c r="J57" s="886"/>
      <c r="K57" s="886"/>
      <c r="L57" s="887"/>
      <c r="M57" s="893"/>
      <c r="N57" s="894"/>
      <c r="O57" s="894"/>
      <c r="P57" s="894"/>
      <c r="Q57" s="894"/>
      <c r="R57" s="894"/>
      <c r="S57" s="894"/>
      <c r="T57" s="895"/>
      <c r="U57" s="367"/>
      <c r="V57" s="366"/>
      <c r="W57" s="36"/>
      <c r="X57" s="36"/>
      <c r="Y57" s="36"/>
      <c r="Z57" s="14"/>
      <c r="AA57" s="386"/>
    </row>
    <row r="58" spans="1:27" ht="10.199999999999999" customHeight="1">
      <c r="A58" s="35"/>
      <c r="B58" s="474">
        <v>13</v>
      </c>
      <c r="C58" s="879" t="str">
        <f>Formular8b!C61&amp;", "&amp;Formular8b!J61</f>
        <v xml:space="preserve">, </v>
      </c>
      <c r="D58" s="880"/>
      <c r="E58" s="880"/>
      <c r="F58" s="880"/>
      <c r="G58" s="880"/>
      <c r="H58" s="880"/>
      <c r="I58" s="880"/>
      <c r="J58" s="880"/>
      <c r="K58" s="880"/>
      <c r="L58" s="881"/>
      <c r="M58" s="888" t="str">
        <f>IF(Formular8b!R61="","",Formular8b!R61)</f>
        <v/>
      </c>
      <c r="N58" s="889"/>
      <c r="O58" s="889"/>
      <c r="P58" s="889"/>
      <c r="Q58" s="889"/>
      <c r="R58" s="889"/>
      <c r="S58" s="889"/>
      <c r="T58" s="890"/>
      <c r="U58" s="758"/>
      <c r="V58" s="364"/>
      <c r="W58" s="36"/>
      <c r="X58" s="36"/>
      <c r="Y58" s="36"/>
      <c r="Z58" s="14"/>
      <c r="AA58" s="386"/>
    </row>
    <row r="59" spans="1:27" ht="10.199999999999999" customHeight="1">
      <c r="A59" s="35"/>
      <c r="B59" s="771"/>
      <c r="C59" s="882"/>
      <c r="D59" s="883"/>
      <c r="E59" s="883"/>
      <c r="F59" s="883"/>
      <c r="G59" s="883"/>
      <c r="H59" s="883"/>
      <c r="I59" s="883"/>
      <c r="J59" s="883"/>
      <c r="K59" s="883"/>
      <c r="L59" s="884"/>
      <c r="M59" s="891"/>
      <c r="N59" s="290"/>
      <c r="O59" s="290"/>
      <c r="P59" s="290"/>
      <c r="Q59" s="290"/>
      <c r="R59" s="290"/>
      <c r="S59" s="290"/>
      <c r="T59" s="892"/>
      <c r="U59" s="896"/>
      <c r="V59" s="759"/>
      <c r="W59" s="36"/>
      <c r="X59" s="36"/>
      <c r="Y59" s="36"/>
      <c r="Z59" s="14"/>
      <c r="AA59" s="386"/>
    </row>
    <row r="60" spans="1:27" ht="10.199999999999999" customHeight="1">
      <c r="A60" s="35"/>
      <c r="B60" s="475"/>
      <c r="C60" s="885"/>
      <c r="D60" s="886"/>
      <c r="E60" s="886"/>
      <c r="F60" s="886"/>
      <c r="G60" s="886"/>
      <c r="H60" s="886"/>
      <c r="I60" s="886"/>
      <c r="J60" s="886"/>
      <c r="K60" s="886"/>
      <c r="L60" s="887"/>
      <c r="M60" s="893"/>
      <c r="N60" s="894"/>
      <c r="O60" s="894"/>
      <c r="P60" s="894"/>
      <c r="Q60" s="894"/>
      <c r="R60" s="894"/>
      <c r="S60" s="894"/>
      <c r="T60" s="895"/>
      <c r="U60" s="367"/>
      <c r="V60" s="366"/>
      <c r="W60" s="36"/>
      <c r="X60" s="36"/>
      <c r="Y60" s="36"/>
      <c r="Z60" s="14"/>
      <c r="AA60" s="386"/>
    </row>
    <row r="61" spans="1:27" ht="10.199999999999999" customHeight="1">
      <c r="A61" s="35"/>
      <c r="B61" s="474">
        <v>14</v>
      </c>
      <c r="C61" s="879" t="str">
        <f>Formular8b!C64&amp;", "&amp;Formular8b!J64</f>
        <v xml:space="preserve">, </v>
      </c>
      <c r="D61" s="880"/>
      <c r="E61" s="880"/>
      <c r="F61" s="880"/>
      <c r="G61" s="880"/>
      <c r="H61" s="880"/>
      <c r="I61" s="880"/>
      <c r="J61" s="880"/>
      <c r="K61" s="880"/>
      <c r="L61" s="881"/>
      <c r="M61" s="888" t="str">
        <f>IF(Formular8b!R64="","",Formular8b!R64)</f>
        <v/>
      </c>
      <c r="N61" s="889"/>
      <c r="O61" s="889"/>
      <c r="P61" s="889"/>
      <c r="Q61" s="889"/>
      <c r="R61" s="889"/>
      <c r="S61" s="889"/>
      <c r="T61" s="890"/>
      <c r="U61" s="758"/>
      <c r="V61" s="364"/>
      <c r="W61" s="36"/>
      <c r="X61" s="36"/>
      <c r="Y61" s="36"/>
      <c r="Z61" s="14"/>
      <c r="AA61" s="386"/>
    </row>
    <row r="62" spans="1:27" ht="10.199999999999999" customHeight="1">
      <c r="A62" s="35"/>
      <c r="B62" s="771"/>
      <c r="C62" s="882"/>
      <c r="D62" s="883"/>
      <c r="E62" s="883"/>
      <c r="F62" s="883"/>
      <c r="G62" s="883"/>
      <c r="H62" s="883"/>
      <c r="I62" s="883"/>
      <c r="J62" s="883"/>
      <c r="K62" s="883"/>
      <c r="L62" s="884"/>
      <c r="M62" s="891"/>
      <c r="N62" s="290"/>
      <c r="O62" s="290"/>
      <c r="P62" s="290"/>
      <c r="Q62" s="290"/>
      <c r="R62" s="290"/>
      <c r="S62" s="290"/>
      <c r="T62" s="892"/>
      <c r="U62" s="896"/>
      <c r="V62" s="759"/>
      <c r="W62" s="36"/>
      <c r="X62" s="36"/>
      <c r="Y62" s="36"/>
      <c r="Z62" s="14"/>
      <c r="AA62" s="386"/>
    </row>
    <row r="63" spans="1:27" ht="10.199999999999999" customHeight="1">
      <c r="A63" s="35"/>
      <c r="B63" s="475"/>
      <c r="C63" s="885"/>
      <c r="D63" s="886"/>
      <c r="E63" s="886"/>
      <c r="F63" s="886"/>
      <c r="G63" s="886"/>
      <c r="H63" s="886"/>
      <c r="I63" s="886"/>
      <c r="J63" s="886"/>
      <c r="K63" s="886"/>
      <c r="L63" s="887"/>
      <c r="M63" s="893"/>
      <c r="N63" s="894"/>
      <c r="O63" s="894"/>
      <c r="P63" s="894"/>
      <c r="Q63" s="894"/>
      <c r="R63" s="894"/>
      <c r="S63" s="894"/>
      <c r="T63" s="895"/>
      <c r="U63" s="367"/>
      <c r="V63" s="366"/>
      <c r="W63" s="36"/>
      <c r="X63" s="36"/>
      <c r="Y63" s="36"/>
      <c r="Z63" s="14"/>
      <c r="AA63" s="386"/>
    </row>
    <row r="64" spans="1:27" ht="10.199999999999999" customHeight="1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14"/>
      <c r="AA64" s="386"/>
    </row>
    <row r="65" spans="1:30" ht="10.199999999999999" customHeight="1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14"/>
      <c r="AA65" s="386"/>
    </row>
    <row r="66" spans="1:30" ht="10.199999999999999" customHeight="1">
      <c r="C66" s="49"/>
      <c r="D66" s="36"/>
      <c r="E66" s="36"/>
      <c r="F66" s="36"/>
      <c r="G66" s="36"/>
      <c r="H66" s="36"/>
      <c r="I66" s="49"/>
      <c r="J66" s="49"/>
      <c r="K66" s="36"/>
      <c r="L66" s="36"/>
      <c r="M66" s="36"/>
      <c r="N66" s="85"/>
      <c r="O66" s="86"/>
      <c r="P66" s="86"/>
      <c r="AA66" s="386"/>
    </row>
    <row r="67" spans="1:30" ht="10.199999999999999" customHeight="1">
      <c r="C67" s="36"/>
      <c r="D67" s="36"/>
      <c r="E67" s="36"/>
      <c r="F67" s="36"/>
      <c r="G67" s="36"/>
      <c r="H67" s="36"/>
      <c r="I67" s="49"/>
      <c r="J67" s="36"/>
      <c r="K67" s="36"/>
      <c r="L67" s="36"/>
      <c r="M67" s="36"/>
      <c r="N67" s="86"/>
      <c r="O67" s="86"/>
      <c r="P67" s="86"/>
      <c r="AA67" s="386"/>
    </row>
    <row r="68" spans="1:30" ht="10.199999999999999" customHeight="1">
      <c r="B68" s="28"/>
      <c r="C68" s="36"/>
      <c r="D68" s="36"/>
      <c r="E68" s="36"/>
      <c r="F68" s="36"/>
      <c r="G68" s="36"/>
      <c r="H68" s="36"/>
      <c r="I68" s="36"/>
      <c r="J68" s="36"/>
      <c r="K68" s="37"/>
      <c r="L68" s="36"/>
      <c r="M68" s="36"/>
      <c r="N68" s="36"/>
      <c r="O68" s="36"/>
      <c r="P68" s="36"/>
      <c r="AA68" s="386"/>
    </row>
    <row r="69" spans="1:30" ht="10.199999999999999" customHeight="1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AA69" s="386"/>
    </row>
    <row r="70" spans="1:30" ht="10.199999999999999" customHeight="1">
      <c r="B70" s="436" t="s">
        <v>185</v>
      </c>
      <c r="C70" s="318"/>
      <c r="D70" s="318"/>
      <c r="E70" s="318"/>
      <c r="F70" s="372" t="str">
        <f>IF('Formular 2_2'!P77&lt;0,'Formular 2_1'!P75,'Formular 2_2'!P77)</f>
        <v/>
      </c>
      <c r="G70" s="842"/>
      <c r="H70" s="842"/>
      <c r="I70" s="436" t="s">
        <v>486</v>
      </c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AA70" s="386"/>
    </row>
    <row r="71" spans="1:30" ht="10.199999999999999" customHeight="1">
      <c r="B71" s="318"/>
      <c r="C71" s="318"/>
      <c r="D71" s="318"/>
      <c r="E71" s="318"/>
      <c r="F71" s="843"/>
      <c r="G71" s="843"/>
      <c r="H71" s="843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AA71" s="386"/>
    </row>
    <row r="72" spans="1:30" ht="10.199999999999999" customHeigh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N72" s="38"/>
      <c r="O72" s="38"/>
      <c r="Q72" s="40"/>
      <c r="R72" s="40"/>
      <c r="AA72" s="386"/>
    </row>
    <row r="73" spans="1:30" ht="10.199999999999999" customHeight="1">
      <c r="B73" s="640" t="s">
        <v>485</v>
      </c>
      <c r="C73" s="640"/>
      <c r="D73" s="640"/>
      <c r="E73" s="640"/>
      <c r="F73" s="640"/>
      <c r="G73" s="640"/>
      <c r="H73" s="640"/>
      <c r="I73" s="640"/>
      <c r="J73" s="640"/>
      <c r="K73" s="640"/>
      <c r="L73" s="640"/>
      <c r="M73" s="640"/>
      <c r="N73" s="640"/>
      <c r="O73" s="640"/>
      <c r="P73" s="640"/>
      <c r="Q73" s="640"/>
      <c r="R73" s="640"/>
      <c r="S73" s="640"/>
      <c r="T73" s="640"/>
      <c r="U73" s="640"/>
      <c r="V73" s="640"/>
      <c r="AA73" s="386"/>
      <c r="AB73" s="20"/>
    </row>
    <row r="74" spans="1:30" ht="10.199999999999999" customHeight="1">
      <c r="B74" s="640"/>
      <c r="C74" s="640"/>
      <c r="D74" s="640"/>
      <c r="E74" s="640"/>
      <c r="F74" s="640"/>
      <c r="G74" s="640"/>
      <c r="H74" s="640"/>
      <c r="I74" s="640"/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0"/>
      <c r="AA74" s="386"/>
    </row>
    <row r="75" spans="1:30" ht="10.199999999999999" customHeight="1">
      <c r="B75" s="49"/>
      <c r="C75" s="49"/>
      <c r="D75" s="49"/>
      <c r="E75" s="49"/>
      <c r="F75" s="49"/>
      <c r="G75" s="49"/>
      <c r="H75" s="39"/>
      <c r="I75" s="39"/>
      <c r="J75" s="39"/>
      <c r="K75" s="39"/>
      <c r="L75" s="39"/>
      <c r="N75" s="38"/>
      <c r="O75" s="38"/>
      <c r="Q75" s="40"/>
      <c r="R75" s="40"/>
      <c r="AA75" s="386"/>
      <c r="AB75" s="240"/>
      <c r="AC75" s="240"/>
      <c r="AD75" s="19"/>
    </row>
    <row r="76" spans="1:30" ht="10.199999999999999" customHeight="1">
      <c r="B76" s="640" t="s">
        <v>484</v>
      </c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AA76" s="386"/>
    </row>
    <row r="77" spans="1:30" ht="10.199999999999999" customHeight="1"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36"/>
      <c r="Q77" s="36"/>
      <c r="R77" s="42"/>
      <c r="S77" s="14"/>
      <c r="T77" s="14"/>
      <c r="U77" s="41"/>
      <c r="V77" s="41"/>
      <c r="W77" s="36"/>
      <c r="X77" s="36"/>
      <c r="Y77" s="36"/>
      <c r="Z77" s="36"/>
      <c r="AA77" s="386"/>
    </row>
    <row r="78" spans="1:30" ht="10.199999999999999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14"/>
      <c r="S78" s="14"/>
      <c r="T78" s="14"/>
      <c r="U78" s="41"/>
      <c r="V78" s="36"/>
      <c r="W78" s="36"/>
      <c r="X78" s="36"/>
      <c r="Y78" s="36"/>
      <c r="Z78" s="36"/>
      <c r="AA78" s="386"/>
    </row>
    <row r="79" spans="1:30" ht="10.199999999999999" customHeight="1">
      <c r="AA79" s="386"/>
    </row>
    <row r="80" spans="1:30" ht="10.199999999999999" customHeight="1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AA80" s="386"/>
      <c r="AD80" s="15"/>
    </row>
    <row r="81" spans="2:27" ht="10.199999999999999" customHeight="1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AA81" s="386"/>
    </row>
    <row r="82" spans="2:27" ht="10.199999999999999" customHeight="1">
      <c r="AA82" s="386"/>
    </row>
    <row r="83" spans="2:27" ht="10.199999999999999" customHeight="1">
      <c r="AA83" s="386"/>
    </row>
    <row r="84" spans="2:27" ht="10.199999999999999" customHeight="1">
      <c r="AA84" s="386"/>
    </row>
    <row r="85" spans="2:27" ht="10.199999999999999" customHeight="1">
      <c r="AA85" s="386"/>
    </row>
    <row r="86" spans="2:27" ht="10.199999999999999" customHeight="1">
      <c r="B86" s="30"/>
      <c r="C86" s="30"/>
      <c r="D86" s="30"/>
      <c r="E86" s="30"/>
      <c r="F86" s="30"/>
      <c r="G86" s="30"/>
      <c r="J86" s="30"/>
      <c r="K86" s="30"/>
      <c r="L86" s="30"/>
      <c r="M86" s="30"/>
      <c r="N86" s="30"/>
      <c r="O86" s="30"/>
      <c r="R86" s="30"/>
      <c r="S86" s="30"/>
      <c r="T86" s="30"/>
      <c r="U86" s="30"/>
      <c r="V86" s="30"/>
      <c r="W86" s="30"/>
      <c r="AA86" s="386"/>
    </row>
    <row r="87" spans="2:27" ht="10.199999999999999" customHeight="1">
      <c r="AA87" s="386"/>
    </row>
    <row r="88" spans="2:27" ht="10.199999999999999" customHeight="1">
      <c r="AA88" s="386"/>
    </row>
    <row r="89" spans="2:27" ht="10.199999999999999" customHeight="1">
      <c r="B89" s="22"/>
      <c r="C89" s="36"/>
      <c r="D89" s="36"/>
      <c r="E89" s="36"/>
      <c r="F89" s="36"/>
      <c r="G89" s="83"/>
      <c r="H89" s="84"/>
      <c r="I89" s="84"/>
      <c r="J89" s="84"/>
      <c r="K89" s="84"/>
      <c r="L89" s="84"/>
      <c r="M89" s="84"/>
      <c r="N89" s="84"/>
      <c r="O89" s="84"/>
      <c r="P89" s="84"/>
      <c r="AA89" s="386"/>
    </row>
    <row r="90" spans="2:27" ht="10.199999999999999" customHeight="1">
      <c r="B90" s="36"/>
      <c r="C90" s="36"/>
      <c r="D90" s="36"/>
      <c r="E90" s="36"/>
      <c r="F90" s="36"/>
      <c r="G90" s="84"/>
      <c r="H90" s="84"/>
      <c r="I90" s="84"/>
      <c r="J90" s="84"/>
      <c r="K90" s="84"/>
      <c r="L90" s="84"/>
      <c r="M90" s="84"/>
      <c r="N90" s="84"/>
      <c r="O90" s="84"/>
      <c r="P90" s="84"/>
      <c r="AA90" s="386"/>
    </row>
    <row r="91" spans="2:27" ht="10.199999999999999" customHeight="1">
      <c r="AA91" s="386"/>
    </row>
    <row r="92" spans="2:27" ht="10.199999999999999" customHeight="1">
      <c r="B92" s="77"/>
      <c r="H92" s="37"/>
      <c r="I92" s="37"/>
      <c r="J92" s="36"/>
      <c r="K92" s="36"/>
      <c r="L92" s="36"/>
      <c r="M92" s="77"/>
      <c r="P92" s="77"/>
      <c r="S92" s="37"/>
      <c r="T92" s="37"/>
      <c r="U92" s="36"/>
      <c r="V92" s="36"/>
      <c r="AA92" s="386"/>
    </row>
    <row r="93" spans="2:27" ht="10.199999999999999" customHeight="1">
      <c r="H93" s="37"/>
      <c r="I93" s="37"/>
      <c r="J93" s="36"/>
      <c r="K93" s="36"/>
      <c r="L93" s="36"/>
      <c r="S93" s="37"/>
      <c r="T93" s="37"/>
      <c r="U93" s="36"/>
      <c r="V93" s="36"/>
      <c r="AA93" s="386"/>
    </row>
    <row r="94" spans="2:27" ht="10.199999999999999" customHeight="1">
      <c r="B94" s="21"/>
      <c r="C94" s="21"/>
      <c r="D94" s="21"/>
      <c r="E94" s="21"/>
      <c r="F94" s="18"/>
      <c r="G94" s="18"/>
      <c r="H94" s="18"/>
      <c r="AA94" s="386"/>
    </row>
    <row r="95" spans="2:27" ht="9.6" customHeight="1">
      <c r="B95" s="77"/>
      <c r="J95" s="37"/>
      <c r="K95" s="37"/>
      <c r="L95" s="44"/>
      <c r="M95" s="44"/>
      <c r="N95" s="44"/>
      <c r="O95" s="44"/>
      <c r="P95" s="77"/>
      <c r="S95" s="37"/>
      <c r="T95" s="37"/>
      <c r="AA95" s="386"/>
    </row>
    <row r="96" spans="2:27" ht="10.199999999999999" customHeight="1">
      <c r="J96" s="37"/>
      <c r="K96" s="37"/>
      <c r="L96" s="44"/>
      <c r="M96" s="44"/>
      <c r="N96" s="44"/>
      <c r="O96" s="44"/>
      <c r="S96" s="37"/>
      <c r="T96" s="37"/>
      <c r="AA96" s="386"/>
    </row>
    <row r="97" spans="2:27" ht="10.199999999999999" customHeight="1">
      <c r="B97" s="401" t="s">
        <v>8</v>
      </c>
      <c r="C97" s="401"/>
      <c r="D97" s="401"/>
      <c r="E97" s="401"/>
      <c r="F97" s="401"/>
      <c r="G97" s="401"/>
      <c r="H97" s="401"/>
      <c r="I97" s="401"/>
      <c r="J97" s="401"/>
      <c r="K97" s="401"/>
      <c r="L97" s="318"/>
      <c r="M97" s="318"/>
      <c r="N97" s="240"/>
      <c r="AA97" s="386"/>
    </row>
    <row r="98" spans="2:27" ht="10.199999999999999" customHeight="1"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240"/>
      <c r="AA98" s="386"/>
    </row>
    <row r="99" spans="2:27" ht="10.199999999999999" customHeight="1">
      <c r="B99" s="401" t="s">
        <v>7</v>
      </c>
      <c r="C99" s="401"/>
      <c r="D99" s="401"/>
      <c r="E99" s="401"/>
      <c r="F99" s="401"/>
      <c r="G99" s="401"/>
      <c r="H99" s="401"/>
      <c r="I99" s="401"/>
      <c r="J99" s="401"/>
      <c r="K99" s="401"/>
      <c r="L99" s="318"/>
      <c r="M99" s="318"/>
      <c r="N99" s="36"/>
      <c r="O99" s="36"/>
      <c r="R99" s="36"/>
      <c r="S99" s="36"/>
      <c r="T99" s="36"/>
      <c r="U99" s="37"/>
      <c r="V99" s="37"/>
      <c r="AA99" s="386"/>
    </row>
    <row r="100" spans="2:27" ht="10.199999999999999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AA100" s="386"/>
    </row>
    <row r="101" spans="2:27" ht="10.199999999999999" customHeight="1">
      <c r="B101" s="401"/>
      <c r="C101" s="318"/>
      <c r="D101" s="318"/>
      <c r="E101" s="318"/>
      <c r="F101" s="318"/>
      <c r="G101" s="318"/>
      <c r="H101" s="318"/>
      <c r="I101" s="318"/>
      <c r="J101" s="318"/>
      <c r="K101" s="44"/>
      <c r="Q101" s="36"/>
      <c r="R101" s="36"/>
      <c r="S101" s="36"/>
      <c r="T101" s="36"/>
      <c r="U101" s="37"/>
      <c r="V101" s="37"/>
      <c r="AA101" s="386"/>
    </row>
    <row r="102" spans="2:27" ht="10.199999999999999" customHeight="1">
      <c r="B102" s="318"/>
      <c r="C102" s="318"/>
      <c r="D102" s="318"/>
      <c r="E102" s="318"/>
      <c r="F102" s="318"/>
      <c r="G102" s="318"/>
      <c r="H102" s="318"/>
      <c r="I102" s="318"/>
      <c r="J102" s="318"/>
      <c r="K102" s="44"/>
      <c r="Q102" s="36"/>
      <c r="R102" s="36"/>
      <c r="S102" s="36"/>
      <c r="T102" s="36"/>
      <c r="U102" s="37"/>
      <c r="V102" s="37"/>
      <c r="AA102" s="386"/>
    </row>
    <row r="103" spans="2:27" ht="10.199999999999999" customHeight="1">
      <c r="AA103" s="386"/>
    </row>
    <row r="104" spans="2:27" ht="10.199999999999999" customHeight="1">
      <c r="AA104" s="386"/>
    </row>
    <row r="105" spans="2:27" ht="10.199999999999999" customHeight="1">
      <c r="AA105" s="386"/>
    </row>
    <row r="106" spans="2:27" ht="10.199999999999999" customHeight="1"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</sheetData>
  <sheetProtection algorithmName="SHA-512" hashValue="5IXeFh+GAuDXXOURdzLMsXNO7tL6qlI9xPAvA3rz9rVlwYVZEqDMzrCKs36ncWkHXIaNG2+Z/uwyMq5B+iJq+Q==" saltValue="zLYTsrNz8N7sl+/6H9yLxA==" spinCount="100000" sheet="1" selectLockedCells="1"/>
  <mergeCells count="80">
    <mergeCell ref="B97:N98"/>
    <mergeCell ref="C52:L54"/>
    <mergeCell ref="M52:T54"/>
    <mergeCell ref="U52:V54"/>
    <mergeCell ref="C61:L63"/>
    <mergeCell ref="M61:T63"/>
    <mergeCell ref="U61:V63"/>
    <mergeCell ref="C55:L57"/>
    <mergeCell ref="M55:T57"/>
    <mergeCell ref="U55:V57"/>
    <mergeCell ref="C58:L60"/>
    <mergeCell ref="M58:T60"/>
    <mergeCell ref="U58:V60"/>
    <mergeCell ref="B76:O77"/>
    <mergeCell ref="C46:L48"/>
    <mergeCell ref="M46:T48"/>
    <mergeCell ref="U46:V48"/>
    <mergeCell ref="C49:L51"/>
    <mergeCell ref="M49:T51"/>
    <mergeCell ref="U49:V51"/>
    <mergeCell ref="C40:L42"/>
    <mergeCell ref="M40:T42"/>
    <mergeCell ref="U40:V42"/>
    <mergeCell ref="C43:L45"/>
    <mergeCell ref="M43:T45"/>
    <mergeCell ref="U43:V45"/>
    <mergeCell ref="C34:L36"/>
    <mergeCell ref="M34:T36"/>
    <mergeCell ref="U34:V36"/>
    <mergeCell ref="C37:L39"/>
    <mergeCell ref="M37:T39"/>
    <mergeCell ref="U37:V39"/>
    <mergeCell ref="B101:J102"/>
    <mergeCell ref="AB75:AC75"/>
    <mergeCell ref="B73:V74"/>
    <mergeCell ref="B70:E71"/>
    <mergeCell ref="F70:H71"/>
    <mergeCell ref="I70:V71"/>
    <mergeCell ref="B99:M100"/>
    <mergeCell ref="AA1:AA110"/>
    <mergeCell ref="U22:V24"/>
    <mergeCell ref="C25:L27"/>
    <mergeCell ref="B58:B60"/>
    <mergeCell ref="B61:B63"/>
    <mergeCell ref="B52:B54"/>
    <mergeCell ref="B55:B57"/>
    <mergeCell ref="B46:B48"/>
    <mergeCell ref="B49:B51"/>
    <mergeCell ref="B40:B42"/>
    <mergeCell ref="B43:B45"/>
    <mergeCell ref="B34:B36"/>
    <mergeCell ref="B37:B39"/>
    <mergeCell ref="B28:B30"/>
    <mergeCell ref="B31:B33"/>
    <mergeCell ref="B22:B24"/>
    <mergeCell ref="B25:B27"/>
    <mergeCell ref="B8:Y9"/>
    <mergeCell ref="B10:Y11"/>
    <mergeCell ref="B12:Y13"/>
    <mergeCell ref="B19:B21"/>
    <mergeCell ref="M25:T27"/>
    <mergeCell ref="U25:V27"/>
    <mergeCell ref="C31:L33"/>
    <mergeCell ref="M31:T33"/>
    <mergeCell ref="U31:V33"/>
    <mergeCell ref="U19:V21"/>
    <mergeCell ref="M19:T21"/>
    <mergeCell ref="C19:L21"/>
    <mergeCell ref="C22:L24"/>
    <mergeCell ref="M22:T24"/>
    <mergeCell ref="C28:L30"/>
    <mergeCell ref="M28:T30"/>
    <mergeCell ref="U28:V30"/>
    <mergeCell ref="B2:C3"/>
    <mergeCell ref="E2:G3"/>
    <mergeCell ref="I2:S3"/>
    <mergeCell ref="V2:Y3"/>
    <mergeCell ref="B4:D4"/>
    <mergeCell ref="E4:G4"/>
    <mergeCell ref="I4:S4"/>
  </mergeCells>
  <pageMargins left="0.7" right="0.7" top="0.78740157499999996" bottom="0.78740157499999996" header="0.3" footer="0.3"/>
  <pageSetup paperSize="9" scale="72" orientation="portrait" r:id="rId1"/>
  <ignoredErrors>
    <ignoredError sqref="C25 C28 C31:L51 C52:L63 M22:T63 C22" unlocked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9">
    <tabColor theme="3" tint="0.39997558519241921"/>
  </sheetPr>
  <dimension ref="A1:AD135"/>
  <sheetViews>
    <sheetView showGridLines="0" topLeftCell="A13" zoomScaleNormal="100" workbookViewId="0">
      <selection activeCell="H22" sqref="H22:S24"/>
    </sheetView>
  </sheetViews>
  <sheetFormatPr baseColWidth="10" defaultRowHeight="13.2"/>
  <cols>
    <col min="1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373</v>
      </c>
      <c r="W2" s="381"/>
      <c r="X2" s="381"/>
      <c r="Y2" s="381"/>
      <c r="AA2" s="386"/>
    </row>
    <row r="3" spans="2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354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AA4" s="386"/>
    </row>
    <row r="5" spans="2:27" ht="10.199999999999999" customHeight="1">
      <c r="AA5" s="386"/>
    </row>
    <row r="6" spans="2:27" ht="10.199999999999999" customHeight="1">
      <c r="AA6" s="386"/>
    </row>
    <row r="7" spans="2:27" ht="10.199999999999999" customHeight="1">
      <c r="AA7" s="386"/>
    </row>
    <row r="8" spans="2:27" ht="10.199999999999999" customHeight="1">
      <c r="AA8" s="386"/>
    </row>
    <row r="9" spans="2:27" ht="10.199999999999999" customHeight="1">
      <c r="AA9" s="386"/>
    </row>
    <row r="10" spans="2:27" ht="9.6" customHeight="1">
      <c r="AA10" s="386"/>
    </row>
    <row r="11" spans="2:27" ht="10.199999999999999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86"/>
    </row>
    <row r="12" spans="2:27" ht="10.199999999999999" customHeight="1">
      <c r="B12" s="370" t="s">
        <v>378</v>
      </c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2"/>
      <c r="AA12" s="386"/>
    </row>
    <row r="13" spans="2:27" ht="10.199999999999999" customHeight="1"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3"/>
      <c r="AA13" s="386"/>
    </row>
    <row r="14" spans="2:27" ht="10.199999999999999" customHeight="1">
      <c r="B14" s="673" t="s">
        <v>157</v>
      </c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Z14" s="33"/>
      <c r="AA14" s="386"/>
    </row>
    <row r="15" spans="2:27" ht="10.199999999999999" customHeight="1"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3"/>
      <c r="AA15" s="386"/>
    </row>
    <row r="16" spans="2:27" ht="10.199999999999999" customHeight="1">
      <c r="B16" s="673" t="s">
        <v>487</v>
      </c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AA16" s="386"/>
    </row>
    <row r="17" spans="1:29" ht="10.199999999999999" customHeight="1"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AA17" s="386"/>
    </row>
    <row r="18" spans="1:29" ht="10.199999999999999" customHeight="1">
      <c r="AA18" s="386"/>
    </row>
    <row r="19" spans="1:29" ht="10.199999999999999" customHeight="1">
      <c r="A19" s="1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86"/>
    </row>
    <row r="20" spans="1:29" ht="10.199999999999999" customHeight="1">
      <c r="A20" s="1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86"/>
    </row>
    <row r="21" spans="1:29" ht="10.199999999999999" customHeight="1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386"/>
    </row>
    <row r="22" spans="1:29" ht="10.199999999999999" customHeight="1">
      <c r="A22" s="35"/>
      <c r="B22" s="606" t="s">
        <v>186</v>
      </c>
      <c r="C22" s="244"/>
      <c r="D22" s="244"/>
      <c r="E22" s="244"/>
      <c r="F22" s="244"/>
      <c r="G22" s="244"/>
      <c r="H22" s="913" t="str">
        <f>IF(Formular9b_1!E18="","",Formular9b_1!E18)</f>
        <v/>
      </c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36"/>
      <c r="U22" s="36"/>
      <c r="V22" s="36"/>
      <c r="W22" s="36"/>
      <c r="X22" s="36"/>
      <c r="Y22" s="36"/>
      <c r="Z22" s="14"/>
      <c r="AA22" s="386"/>
    </row>
    <row r="23" spans="1:29" ht="10.199999999999999" customHeight="1">
      <c r="A23" s="35"/>
      <c r="B23" s="244"/>
      <c r="C23" s="244"/>
      <c r="D23" s="244"/>
      <c r="E23" s="244"/>
      <c r="F23" s="244"/>
      <c r="G23" s="24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76"/>
      <c r="U23" s="76"/>
      <c r="V23" s="36"/>
      <c r="W23" s="14"/>
      <c r="X23" s="36"/>
      <c r="Y23" s="36"/>
      <c r="Z23" s="14"/>
      <c r="AA23" s="386"/>
    </row>
    <row r="24" spans="1:29" ht="10.199999999999999" customHeight="1">
      <c r="A24" s="35"/>
      <c r="B24" s="244"/>
      <c r="C24" s="244"/>
      <c r="D24" s="244"/>
      <c r="E24" s="244"/>
      <c r="F24" s="244"/>
      <c r="G24" s="244"/>
      <c r="H24" s="915"/>
      <c r="I24" s="915"/>
      <c r="J24" s="915"/>
      <c r="K24" s="915"/>
      <c r="L24" s="915"/>
      <c r="M24" s="915"/>
      <c r="N24" s="915"/>
      <c r="O24" s="915"/>
      <c r="P24" s="915"/>
      <c r="Q24" s="915"/>
      <c r="R24" s="915"/>
      <c r="S24" s="915"/>
      <c r="T24" s="76"/>
      <c r="U24" s="36"/>
      <c r="V24" s="36"/>
      <c r="W24" s="14"/>
      <c r="X24" s="36"/>
      <c r="Y24" s="36"/>
      <c r="Z24" s="14"/>
      <c r="AA24" s="386"/>
    </row>
    <row r="25" spans="1:29" ht="10.199999999999999" customHeight="1">
      <c r="A25" s="35"/>
      <c r="C25" s="53"/>
      <c r="D25" s="53"/>
      <c r="E25" s="53"/>
      <c r="F25" s="53"/>
      <c r="G25" s="53"/>
      <c r="H25" s="53"/>
      <c r="I25" s="916" t="s">
        <v>187</v>
      </c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76"/>
      <c r="U25" s="36"/>
      <c r="V25" s="36"/>
      <c r="W25" s="14"/>
      <c r="X25" s="36"/>
      <c r="Y25" s="36"/>
      <c r="Z25" s="14"/>
      <c r="AA25" s="386"/>
    </row>
    <row r="26" spans="1:29" ht="10.199999999999999" customHeight="1">
      <c r="A26" s="35"/>
      <c r="B26" s="35"/>
      <c r="C26" s="80"/>
      <c r="D26" s="53"/>
      <c r="E26" s="53"/>
      <c r="F26" s="53"/>
      <c r="G26" s="53"/>
      <c r="H26" s="5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76"/>
      <c r="U26" s="76"/>
      <c r="V26" s="36"/>
      <c r="W26" s="14"/>
      <c r="X26" s="36"/>
      <c r="Y26" s="36"/>
      <c r="Z26" s="14"/>
      <c r="AA26" s="386"/>
    </row>
    <row r="27" spans="1:29" ht="10.199999999999999" customHeight="1">
      <c r="A27" s="35"/>
      <c r="B27" s="35"/>
      <c r="C27" s="53"/>
      <c r="D27" s="53"/>
      <c r="E27" s="53"/>
      <c r="F27" s="53"/>
      <c r="G27" s="53"/>
      <c r="H27" s="53"/>
      <c r="T27" s="76"/>
      <c r="U27" s="36"/>
      <c r="V27" s="36"/>
      <c r="W27" s="14"/>
      <c r="X27" s="36"/>
      <c r="Y27" s="36"/>
      <c r="Z27" s="14"/>
      <c r="AA27" s="386"/>
    </row>
    <row r="28" spans="1:29" ht="10.199999999999999" customHeight="1">
      <c r="A28" s="35"/>
      <c r="B28" s="35"/>
      <c r="C28" s="436" t="s">
        <v>188</v>
      </c>
      <c r="D28" s="290" t="str">
        <f>Formular9b_1!C24&amp;", "&amp;Formular9b_1!J24</f>
        <v xml:space="preserve">, </v>
      </c>
      <c r="E28" s="589"/>
      <c r="F28" s="589"/>
      <c r="G28" s="589"/>
      <c r="H28" s="589"/>
      <c r="I28" s="589"/>
      <c r="J28" s="589"/>
      <c r="K28" s="589"/>
      <c r="L28" s="589"/>
      <c r="M28" s="589"/>
      <c r="N28" s="76"/>
      <c r="O28" s="290" t="str">
        <f>IF(Formular9b_1!R24="","",Formular9b_1!R24)</f>
        <v/>
      </c>
      <c r="P28" s="324"/>
      <c r="Q28" s="324"/>
      <c r="R28" s="324"/>
      <c r="S28" s="324"/>
      <c r="T28" s="324"/>
      <c r="U28" s="324"/>
      <c r="V28" s="324"/>
      <c r="W28" s="14"/>
      <c r="X28" s="36"/>
      <c r="Y28" s="36"/>
      <c r="Z28" s="14"/>
      <c r="AA28" s="386"/>
    </row>
    <row r="29" spans="1:29" ht="10.199999999999999" customHeight="1">
      <c r="A29" s="35"/>
      <c r="B29" s="35"/>
      <c r="C29" s="318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76"/>
      <c r="O29" s="324"/>
      <c r="P29" s="324"/>
      <c r="Q29" s="324"/>
      <c r="R29" s="324"/>
      <c r="S29" s="324"/>
      <c r="T29" s="324"/>
      <c r="U29" s="324"/>
      <c r="V29" s="324"/>
      <c r="W29" s="14"/>
      <c r="X29" s="36"/>
      <c r="Y29" s="36"/>
      <c r="Z29" s="14"/>
      <c r="AA29" s="386"/>
    </row>
    <row r="30" spans="1:29" ht="10.199999999999999" customHeight="1">
      <c r="A30" s="35"/>
      <c r="B30" s="35"/>
      <c r="C30" s="318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76"/>
      <c r="O30" s="695"/>
      <c r="P30" s="695"/>
      <c r="Q30" s="695"/>
      <c r="R30" s="695"/>
      <c r="S30" s="695"/>
      <c r="T30" s="695"/>
      <c r="U30" s="695"/>
      <c r="V30" s="695"/>
      <c r="W30" s="14"/>
      <c r="X30" s="36"/>
      <c r="Y30" s="36"/>
      <c r="Z30" s="14"/>
      <c r="AA30" s="386"/>
    </row>
    <row r="31" spans="1:29" ht="10.199999999999999" customHeight="1">
      <c r="A31" s="35"/>
      <c r="B31" s="35"/>
      <c r="C31" s="53"/>
      <c r="D31" s="908" t="s">
        <v>189</v>
      </c>
      <c r="E31" s="909"/>
      <c r="F31" s="909"/>
      <c r="G31" s="909"/>
      <c r="H31" s="909"/>
      <c r="I31" s="909"/>
      <c r="J31" s="909"/>
      <c r="K31" s="909"/>
      <c r="L31" s="909"/>
      <c r="M31" s="909"/>
      <c r="N31" s="76"/>
      <c r="O31" s="908" t="s">
        <v>190</v>
      </c>
      <c r="P31" s="917"/>
      <c r="Q31" s="917"/>
      <c r="R31" s="917"/>
      <c r="S31" s="917"/>
      <c r="T31" s="917"/>
      <c r="U31" s="917"/>
      <c r="V31" s="917"/>
      <c r="W31" s="14"/>
      <c r="X31" s="36"/>
      <c r="Y31" s="36"/>
      <c r="Z31" s="14"/>
      <c r="AA31" s="386"/>
    </row>
    <row r="32" spans="1:29" ht="10.199999999999999" customHeight="1">
      <c r="A32" s="35"/>
      <c r="B32" s="35"/>
      <c r="C32" s="80"/>
      <c r="D32" s="593"/>
      <c r="E32" s="593"/>
      <c r="F32" s="593"/>
      <c r="G32" s="593"/>
      <c r="H32" s="593"/>
      <c r="I32" s="593"/>
      <c r="J32" s="593"/>
      <c r="K32" s="593"/>
      <c r="L32" s="593"/>
      <c r="M32" s="593"/>
      <c r="N32" s="76"/>
      <c r="O32" s="918"/>
      <c r="P32" s="918"/>
      <c r="Q32" s="918"/>
      <c r="R32" s="918"/>
      <c r="S32" s="918"/>
      <c r="T32" s="918"/>
      <c r="U32" s="918"/>
      <c r="V32" s="918"/>
      <c r="W32" s="14"/>
      <c r="X32" s="36"/>
      <c r="Y32" s="36"/>
      <c r="Z32" s="14"/>
      <c r="AA32" s="386"/>
      <c r="AB32" s="17"/>
      <c r="AC32" s="17"/>
    </row>
    <row r="33" spans="1:27" ht="10.199999999999999" customHeight="1">
      <c r="A33" s="35"/>
      <c r="B33" s="35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76"/>
      <c r="N33" s="76"/>
      <c r="O33" s="76"/>
      <c r="P33" s="76"/>
      <c r="Q33" s="76"/>
      <c r="R33" s="76"/>
      <c r="S33" s="76"/>
      <c r="T33" s="76"/>
      <c r="U33" s="36"/>
      <c r="V33" s="36"/>
      <c r="W33" s="14"/>
      <c r="X33" s="36"/>
      <c r="Y33" s="36"/>
      <c r="Z33" s="14"/>
      <c r="AA33" s="386"/>
    </row>
    <row r="34" spans="1:27" ht="10.199999999999999" customHeight="1">
      <c r="A34" s="35"/>
      <c r="B34" s="35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76"/>
      <c r="N34" s="76"/>
      <c r="O34" s="76"/>
      <c r="P34" s="76"/>
      <c r="Q34" s="76"/>
      <c r="R34" s="76"/>
      <c r="S34" s="76"/>
      <c r="T34" s="76"/>
      <c r="U34" s="36"/>
      <c r="V34" s="36"/>
      <c r="W34" s="14"/>
      <c r="X34" s="36"/>
      <c r="Y34" s="36"/>
      <c r="Z34" s="14"/>
      <c r="AA34" s="386"/>
    </row>
    <row r="35" spans="1:27" ht="10.199999999999999" customHeight="1">
      <c r="A35" s="35"/>
      <c r="B35" s="35"/>
      <c r="C35" s="436" t="s">
        <v>191</v>
      </c>
      <c r="D35" s="290" t="str">
        <f>Formular9b_1!C27&amp;", "&amp;Formular9b_1!J27</f>
        <v xml:space="preserve">, </v>
      </c>
      <c r="E35" s="589"/>
      <c r="F35" s="589"/>
      <c r="G35" s="589"/>
      <c r="H35" s="589"/>
      <c r="I35" s="589"/>
      <c r="J35" s="589"/>
      <c r="K35" s="589"/>
      <c r="L35" s="589"/>
      <c r="M35" s="589"/>
      <c r="N35" s="76"/>
      <c r="O35" s="290" t="str">
        <f>IF(Formular9b_1!R27="","",Formular9b_1!R27)</f>
        <v/>
      </c>
      <c r="P35" s="324"/>
      <c r="Q35" s="324"/>
      <c r="R35" s="324"/>
      <c r="S35" s="324"/>
      <c r="T35" s="324"/>
      <c r="U35" s="324"/>
      <c r="V35" s="324"/>
      <c r="W35" s="14"/>
      <c r="X35" s="36"/>
      <c r="Y35" s="36"/>
      <c r="Z35" s="14"/>
      <c r="AA35" s="386"/>
    </row>
    <row r="36" spans="1:27" ht="10.199999999999999" customHeight="1">
      <c r="A36" s="35"/>
      <c r="B36" s="35"/>
      <c r="C36" s="318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76"/>
      <c r="O36" s="324"/>
      <c r="P36" s="324"/>
      <c r="Q36" s="324"/>
      <c r="R36" s="324"/>
      <c r="S36" s="324"/>
      <c r="T36" s="324"/>
      <c r="U36" s="324"/>
      <c r="V36" s="324"/>
      <c r="W36" s="14"/>
      <c r="X36" s="36"/>
      <c r="Y36" s="36"/>
      <c r="Z36" s="14"/>
      <c r="AA36" s="386"/>
    </row>
    <row r="37" spans="1:27" ht="10.199999999999999" customHeight="1">
      <c r="A37" s="35"/>
      <c r="B37" s="35"/>
      <c r="C37" s="318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76"/>
      <c r="O37" s="695"/>
      <c r="P37" s="695"/>
      <c r="Q37" s="695"/>
      <c r="R37" s="695"/>
      <c r="S37" s="695"/>
      <c r="T37" s="695"/>
      <c r="U37" s="695"/>
      <c r="V37" s="695"/>
      <c r="W37" s="14"/>
      <c r="X37" s="36"/>
      <c r="Y37" s="36"/>
      <c r="Z37" s="14"/>
      <c r="AA37" s="386"/>
    </row>
    <row r="38" spans="1:27" ht="10.199999999999999" customHeight="1">
      <c r="A38" s="35"/>
      <c r="B38" s="35"/>
      <c r="C38" s="53"/>
      <c r="D38" s="908" t="s">
        <v>189</v>
      </c>
      <c r="E38" s="909"/>
      <c r="F38" s="909"/>
      <c r="G38" s="909"/>
      <c r="H38" s="909"/>
      <c r="I38" s="909"/>
      <c r="J38" s="909"/>
      <c r="K38" s="909"/>
      <c r="L38" s="909"/>
      <c r="M38" s="909"/>
      <c r="N38" s="76"/>
      <c r="O38" s="908" t="s">
        <v>190</v>
      </c>
      <c r="P38" s="917"/>
      <c r="Q38" s="917"/>
      <c r="R38" s="917"/>
      <c r="S38" s="917"/>
      <c r="T38" s="917"/>
      <c r="U38" s="917"/>
      <c r="V38" s="917"/>
      <c r="W38" s="14"/>
      <c r="X38" s="36"/>
      <c r="Y38" s="36"/>
      <c r="Z38" s="14"/>
      <c r="AA38" s="386"/>
    </row>
    <row r="39" spans="1:27" ht="10.199999999999999" customHeight="1">
      <c r="A39" s="35"/>
      <c r="B39" s="35"/>
      <c r="C39" s="80"/>
      <c r="D39" s="593"/>
      <c r="E39" s="593"/>
      <c r="F39" s="593"/>
      <c r="G39" s="593"/>
      <c r="H39" s="593"/>
      <c r="I39" s="593"/>
      <c r="J39" s="593"/>
      <c r="K39" s="593"/>
      <c r="L39" s="593"/>
      <c r="M39" s="593"/>
      <c r="N39" s="76"/>
      <c r="O39" s="918"/>
      <c r="P39" s="918"/>
      <c r="Q39" s="918"/>
      <c r="R39" s="918"/>
      <c r="S39" s="918"/>
      <c r="T39" s="918"/>
      <c r="U39" s="918"/>
      <c r="V39" s="918"/>
      <c r="W39" s="14"/>
      <c r="X39" s="36"/>
      <c r="Y39" s="36"/>
      <c r="Z39" s="14"/>
      <c r="AA39" s="386"/>
    </row>
    <row r="40" spans="1:27" ht="10.199999999999999" customHeight="1">
      <c r="A40" s="35"/>
      <c r="B40" s="35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76"/>
      <c r="N40" s="76"/>
      <c r="O40" s="76"/>
      <c r="P40" s="76"/>
      <c r="Q40" s="76"/>
      <c r="R40" s="76"/>
      <c r="S40" s="76"/>
      <c r="T40" s="76"/>
      <c r="U40" s="36"/>
      <c r="V40" s="36"/>
      <c r="W40" s="14"/>
      <c r="X40" s="36"/>
      <c r="Y40" s="36"/>
      <c r="Z40" s="14"/>
      <c r="AA40" s="386"/>
    </row>
    <row r="41" spans="1:27" ht="10.199999999999999" customHeight="1">
      <c r="A41" s="35"/>
      <c r="B41" s="35"/>
      <c r="C41" s="910" t="str">
        <f>IF(AND(H47="")*(H72=""),"Da nur eine gültige Liste eingereicht wurde ist ausschließlich Personenwahl auf der Grundlage der gültigen Liste zulässig!","")</f>
        <v>Da nur eine gültige Liste eingereicht wurde ist ausschließlich Personenwahl auf der Grundlage der gültigen Liste zulässig!</v>
      </c>
      <c r="D41" s="911"/>
      <c r="E41" s="911"/>
      <c r="F41" s="911"/>
      <c r="G41" s="911"/>
      <c r="H41" s="911"/>
      <c r="I41" s="911"/>
      <c r="J41" s="911"/>
      <c r="K41" s="911"/>
      <c r="L41" s="911"/>
      <c r="M41" s="911"/>
      <c r="N41" s="911"/>
      <c r="O41" s="911"/>
      <c r="P41" s="911"/>
      <c r="Q41" s="911"/>
      <c r="R41" s="911"/>
      <c r="S41" s="911"/>
      <c r="T41" s="911"/>
      <c r="U41" s="911"/>
      <c r="V41" s="911"/>
      <c r="W41" s="911"/>
      <c r="X41" s="911"/>
      <c r="Y41" s="36"/>
      <c r="Z41" s="14"/>
      <c r="AA41" s="386"/>
    </row>
    <row r="42" spans="1:27" ht="10.199999999999999" customHeight="1">
      <c r="A42" s="35"/>
      <c r="B42" s="35"/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  <c r="N42" s="911"/>
      <c r="O42" s="911"/>
      <c r="P42" s="911"/>
      <c r="Q42" s="911"/>
      <c r="R42" s="911"/>
      <c r="S42" s="911"/>
      <c r="T42" s="911"/>
      <c r="U42" s="911"/>
      <c r="V42" s="911"/>
      <c r="W42" s="911"/>
      <c r="X42" s="911"/>
      <c r="Y42" s="36"/>
      <c r="Z42" s="14"/>
      <c r="AA42" s="386"/>
    </row>
    <row r="43" spans="1:27" ht="10.199999999999999" customHeight="1">
      <c r="A43" s="35"/>
      <c r="B43" s="35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36"/>
      <c r="Z43" s="14"/>
      <c r="AA43" s="386"/>
    </row>
    <row r="44" spans="1:27" ht="10.199999999999999" customHeight="1">
      <c r="A44" s="35"/>
      <c r="B44" s="35"/>
      <c r="C44" s="912"/>
      <c r="D44" s="912"/>
      <c r="E44" s="912"/>
      <c r="F44" s="912"/>
      <c r="G44" s="912"/>
      <c r="H44" s="912"/>
      <c r="I44" s="912"/>
      <c r="J44" s="912"/>
      <c r="K44" s="912"/>
      <c r="L44" s="912"/>
      <c r="M44" s="912"/>
      <c r="N44" s="912"/>
      <c r="O44" s="912"/>
      <c r="P44" s="912"/>
      <c r="Q44" s="912"/>
      <c r="R44" s="912"/>
      <c r="S44" s="912"/>
      <c r="T44" s="912"/>
      <c r="U44" s="912"/>
      <c r="V44" s="912"/>
      <c r="W44" s="912"/>
      <c r="X44" s="912"/>
      <c r="Y44" s="36"/>
      <c r="Z44" s="14"/>
      <c r="AA44" s="386"/>
    </row>
    <row r="45" spans="1:27" ht="10.199999999999999" customHeight="1">
      <c r="A45" s="35"/>
      <c r="B45" s="35"/>
      <c r="C45" s="912"/>
      <c r="D45" s="912"/>
      <c r="E45" s="912"/>
      <c r="F45" s="912"/>
      <c r="G45" s="912"/>
      <c r="H45" s="912"/>
      <c r="I45" s="912"/>
      <c r="J45" s="912"/>
      <c r="K45" s="912"/>
      <c r="L45" s="912"/>
      <c r="M45" s="912"/>
      <c r="N45" s="912"/>
      <c r="O45" s="912"/>
      <c r="P45" s="912"/>
      <c r="Q45" s="912"/>
      <c r="R45" s="912"/>
      <c r="S45" s="912"/>
      <c r="T45" s="912"/>
      <c r="U45" s="912"/>
      <c r="V45" s="912"/>
      <c r="W45" s="912"/>
      <c r="X45" s="912"/>
      <c r="Y45" s="36"/>
      <c r="Z45" s="14"/>
      <c r="AA45" s="386"/>
    </row>
    <row r="46" spans="1:27" ht="10.199999999999999" customHeight="1">
      <c r="A46" s="35"/>
      <c r="B46" s="3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76"/>
      <c r="N46" s="76"/>
      <c r="O46" s="76"/>
      <c r="P46" s="76"/>
      <c r="Q46" s="76"/>
      <c r="R46" s="76"/>
      <c r="S46" s="76"/>
      <c r="T46" s="76"/>
      <c r="U46" s="36"/>
      <c r="V46" s="36"/>
      <c r="W46" s="14"/>
      <c r="X46" s="36"/>
      <c r="Y46" s="36"/>
      <c r="Z46" s="14"/>
      <c r="AA46" s="386"/>
    </row>
    <row r="47" spans="1:27" ht="10.199999999999999" customHeight="1">
      <c r="A47" s="35"/>
      <c r="B47" s="606" t="s">
        <v>192</v>
      </c>
      <c r="C47" s="244"/>
      <c r="D47" s="244"/>
      <c r="E47" s="244"/>
      <c r="F47" s="244"/>
      <c r="G47" s="244"/>
      <c r="H47" s="913" t="str">
        <f>IF(Formular9b_2!E18="","",Formular9b_2!E18)</f>
        <v/>
      </c>
      <c r="I47" s="914"/>
      <c r="J47" s="914"/>
      <c r="K47" s="914"/>
      <c r="L47" s="914"/>
      <c r="M47" s="914"/>
      <c r="N47" s="914"/>
      <c r="O47" s="914"/>
      <c r="P47" s="914"/>
      <c r="Q47" s="914"/>
      <c r="R47" s="914"/>
      <c r="S47" s="914"/>
      <c r="T47" s="36"/>
      <c r="U47" s="36"/>
      <c r="V47" s="36"/>
      <c r="W47" s="14"/>
      <c r="X47" s="36"/>
      <c r="Y47" s="36"/>
      <c r="Z47" s="14"/>
      <c r="AA47" s="386"/>
    </row>
    <row r="48" spans="1:27" ht="10.199999999999999" customHeight="1">
      <c r="A48" s="35"/>
      <c r="B48" s="244"/>
      <c r="C48" s="244"/>
      <c r="D48" s="244"/>
      <c r="E48" s="244"/>
      <c r="F48" s="244"/>
      <c r="G48" s="244"/>
      <c r="H48" s="914"/>
      <c r="I48" s="914"/>
      <c r="J48" s="914"/>
      <c r="K48" s="914"/>
      <c r="L48" s="914"/>
      <c r="M48" s="914"/>
      <c r="N48" s="914"/>
      <c r="O48" s="914"/>
      <c r="P48" s="914"/>
      <c r="Q48" s="914"/>
      <c r="R48" s="914"/>
      <c r="S48" s="914"/>
      <c r="T48" s="76"/>
      <c r="U48" s="76"/>
      <c r="V48" s="36"/>
      <c r="W48" s="14"/>
      <c r="X48" s="36"/>
      <c r="Y48" s="36"/>
      <c r="Z48" s="14"/>
      <c r="AA48" s="386"/>
    </row>
    <row r="49" spans="1:27" ht="10.199999999999999" customHeight="1">
      <c r="A49" s="35"/>
      <c r="B49" s="244"/>
      <c r="C49" s="244"/>
      <c r="D49" s="244"/>
      <c r="E49" s="244"/>
      <c r="F49" s="244"/>
      <c r="G49" s="244"/>
      <c r="H49" s="915"/>
      <c r="I49" s="915"/>
      <c r="J49" s="915"/>
      <c r="K49" s="915"/>
      <c r="L49" s="915"/>
      <c r="M49" s="915"/>
      <c r="N49" s="915"/>
      <c r="O49" s="915"/>
      <c r="P49" s="915"/>
      <c r="Q49" s="915"/>
      <c r="R49" s="915"/>
      <c r="S49" s="915"/>
      <c r="T49" s="76"/>
      <c r="U49" s="36"/>
      <c r="V49" s="36"/>
      <c r="W49" s="14"/>
      <c r="X49" s="36"/>
      <c r="Y49" s="36"/>
      <c r="Z49" s="14"/>
      <c r="AA49" s="386"/>
    </row>
    <row r="50" spans="1:27" ht="10.199999999999999" customHeight="1">
      <c r="A50" s="35"/>
      <c r="C50" s="53"/>
      <c r="D50" s="53"/>
      <c r="E50" s="53"/>
      <c r="F50" s="53"/>
      <c r="G50" s="53"/>
      <c r="H50" s="53"/>
      <c r="I50" s="916" t="s">
        <v>187</v>
      </c>
      <c r="J50" s="593"/>
      <c r="K50" s="593"/>
      <c r="L50" s="593"/>
      <c r="M50" s="593"/>
      <c r="N50" s="593"/>
      <c r="O50" s="593"/>
      <c r="P50" s="593"/>
      <c r="Q50" s="593"/>
      <c r="R50" s="593"/>
      <c r="S50" s="593"/>
      <c r="T50" s="76"/>
      <c r="U50" s="36"/>
      <c r="V50" s="36"/>
      <c r="W50" s="14"/>
      <c r="X50" s="36"/>
      <c r="Y50" s="36"/>
      <c r="Z50" s="14"/>
      <c r="AA50" s="386"/>
    </row>
    <row r="51" spans="1:27" ht="10.199999999999999" customHeight="1">
      <c r="A51" s="35"/>
      <c r="B51" s="35"/>
      <c r="C51" s="80"/>
      <c r="D51" s="53"/>
      <c r="E51" s="53"/>
      <c r="F51" s="53"/>
      <c r="G51" s="53"/>
      <c r="H51" s="53"/>
      <c r="I51" s="593"/>
      <c r="J51" s="593"/>
      <c r="K51" s="593"/>
      <c r="L51" s="593"/>
      <c r="M51" s="593"/>
      <c r="N51" s="593"/>
      <c r="O51" s="593"/>
      <c r="P51" s="593"/>
      <c r="Q51" s="593"/>
      <c r="R51" s="593"/>
      <c r="S51" s="593"/>
      <c r="T51" s="76"/>
      <c r="U51" s="76"/>
      <c r="V51" s="36"/>
      <c r="W51" s="14"/>
      <c r="X51" s="36"/>
      <c r="Y51" s="36"/>
      <c r="Z51" s="14"/>
      <c r="AA51" s="386"/>
    </row>
    <row r="52" spans="1:27" ht="10.199999999999999" customHeight="1">
      <c r="A52" s="35"/>
      <c r="B52" s="35"/>
      <c r="C52" s="53"/>
      <c r="D52" s="53"/>
      <c r="E52" s="53"/>
      <c r="F52" s="53"/>
      <c r="G52" s="53"/>
      <c r="H52" s="53"/>
      <c r="T52" s="76"/>
      <c r="U52" s="36"/>
      <c r="V52" s="36"/>
      <c r="W52" s="14"/>
      <c r="X52" s="36"/>
      <c r="Y52" s="36"/>
      <c r="Z52" s="14"/>
      <c r="AA52" s="386"/>
    </row>
    <row r="53" spans="1:27" ht="10.199999999999999" customHeight="1">
      <c r="A53" s="35"/>
      <c r="B53" s="35"/>
      <c r="C53" s="436" t="s">
        <v>188</v>
      </c>
      <c r="D53" s="290" t="str">
        <f>Formular9b_2!C24&amp;", "&amp;Formular9b_2!J24</f>
        <v xml:space="preserve">, </v>
      </c>
      <c r="E53" s="589"/>
      <c r="F53" s="589"/>
      <c r="G53" s="589"/>
      <c r="H53" s="589"/>
      <c r="I53" s="589"/>
      <c r="J53" s="589"/>
      <c r="K53" s="589"/>
      <c r="L53" s="589"/>
      <c r="M53" s="589"/>
      <c r="N53" s="76"/>
      <c r="O53" s="290" t="str">
        <f>IF(Formular9b_2!R24="","",Formular9b_2!R24)</f>
        <v/>
      </c>
      <c r="P53" s="324"/>
      <c r="Q53" s="324"/>
      <c r="R53" s="324"/>
      <c r="S53" s="324"/>
      <c r="T53" s="324"/>
      <c r="U53" s="324"/>
      <c r="V53" s="324"/>
      <c r="W53" s="14"/>
      <c r="X53" s="36"/>
      <c r="Y53" s="36"/>
      <c r="Z53" s="14"/>
      <c r="AA53" s="386"/>
    </row>
    <row r="54" spans="1:27" ht="10.199999999999999" customHeight="1">
      <c r="A54" s="35"/>
      <c r="B54" s="35"/>
      <c r="C54" s="318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76"/>
      <c r="O54" s="324"/>
      <c r="P54" s="324"/>
      <c r="Q54" s="324"/>
      <c r="R54" s="324"/>
      <c r="S54" s="324"/>
      <c r="T54" s="324"/>
      <c r="U54" s="324"/>
      <c r="V54" s="324"/>
      <c r="W54" s="36"/>
      <c r="X54" s="36"/>
      <c r="Y54" s="36"/>
      <c r="Z54" s="14"/>
      <c r="AA54" s="386"/>
    </row>
    <row r="55" spans="1:27" ht="10.199999999999999" customHeight="1">
      <c r="A55" s="35"/>
      <c r="B55" s="35"/>
      <c r="C55" s="318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76"/>
      <c r="O55" s="695"/>
      <c r="P55" s="695"/>
      <c r="Q55" s="695"/>
      <c r="R55" s="695"/>
      <c r="S55" s="695"/>
      <c r="T55" s="695"/>
      <c r="U55" s="695"/>
      <c r="V55" s="695"/>
      <c r="W55" s="36"/>
      <c r="X55" s="36"/>
      <c r="Y55" s="36"/>
      <c r="Z55" s="14"/>
      <c r="AA55" s="386"/>
    </row>
    <row r="56" spans="1:27" ht="10.199999999999999" customHeight="1">
      <c r="A56" s="35"/>
      <c r="B56" s="35"/>
      <c r="C56" s="53"/>
      <c r="D56" s="908" t="s">
        <v>189</v>
      </c>
      <c r="E56" s="909"/>
      <c r="F56" s="909"/>
      <c r="G56" s="909"/>
      <c r="H56" s="909"/>
      <c r="I56" s="909"/>
      <c r="J56" s="909"/>
      <c r="K56" s="909"/>
      <c r="L56" s="909"/>
      <c r="M56" s="909"/>
      <c r="N56" s="76"/>
      <c r="O56" s="908" t="s">
        <v>190</v>
      </c>
      <c r="P56" s="917"/>
      <c r="Q56" s="917"/>
      <c r="R56" s="917"/>
      <c r="S56" s="917"/>
      <c r="T56" s="917"/>
      <c r="U56" s="917"/>
      <c r="V56" s="917"/>
      <c r="W56" s="36"/>
      <c r="X56" s="36"/>
      <c r="Y56" s="36"/>
      <c r="Z56" s="14"/>
      <c r="AA56" s="386"/>
    </row>
    <row r="57" spans="1:27" ht="10.199999999999999" customHeight="1">
      <c r="A57" s="35"/>
      <c r="B57" s="35"/>
      <c r="C57" s="80"/>
      <c r="D57" s="593"/>
      <c r="E57" s="593"/>
      <c r="F57" s="593"/>
      <c r="G57" s="593"/>
      <c r="H57" s="593"/>
      <c r="I57" s="593"/>
      <c r="J57" s="593"/>
      <c r="K57" s="593"/>
      <c r="L57" s="593"/>
      <c r="M57" s="593"/>
      <c r="N57" s="76"/>
      <c r="O57" s="918"/>
      <c r="P57" s="918"/>
      <c r="Q57" s="918"/>
      <c r="R57" s="918"/>
      <c r="S57" s="918"/>
      <c r="T57" s="918"/>
      <c r="U57" s="918"/>
      <c r="V57" s="918"/>
      <c r="W57" s="36"/>
      <c r="X57" s="36"/>
      <c r="Y57" s="36"/>
      <c r="Z57" s="14"/>
      <c r="AA57" s="386"/>
    </row>
    <row r="58" spans="1:27" ht="10.199999999999999" customHeight="1">
      <c r="A58" s="35"/>
      <c r="B58" s="35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76"/>
      <c r="N58" s="76"/>
      <c r="O58" s="76"/>
      <c r="P58" s="76"/>
      <c r="Q58" s="76"/>
      <c r="R58" s="76"/>
      <c r="S58" s="76"/>
      <c r="T58" s="76"/>
      <c r="U58" s="36"/>
      <c r="V58" s="36"/>
      <c r="W58" s="36"/>
      <c r="X58" s="36"/>
      <c r="Y58" s="36"/>
      <c r="Z58" s="14"/>
      <c r="AA58" s="386"/>
    </row>
    <row r="59" spans="1:27" ht="10.199999999999999" customHeight="1">
      <c r="A59" s="35"/>
      <c r="B59" s="35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76"/>
      <c r="N59" s="76"/>
      <c r="O59" s="76"/>
      <c r="P59" s="76"/>
      <c r="Q59" s="76"/>
      <c r="R59" s="76"/>
      <c r="S59" s="76"/>
      <c r="T59" s="76"/>
      <c r="U59" s="36"/>
      <c r="V59" s="36"/>
      <c r="W59" s="36"/>
      <c r="X59" s="36"/>
      <c r="Y59" s="36"/>
      <c r="Z59" s="14"/>
      <c r="AA59" s="386"/>
    </row>
    <row r="60" spans="1:27" ht="10.199999999999999" customHeight="1">
      <c r="A60" s="35"/>
      <c r="B60" s="35"/>
      <c r="C60" s="436" t="s">
        <v>191</v>
      </c>
      <c r="D60" s="290" t="str">
        <f>Formular9b_2!C27&amp;", "&amp;Formular9b_2!J27</f>
        <v xml:space="preserve">, </v>
      </c>
      <c r="E60" s="589"/>
      <c r="F60" s="589"/>
      <c r="G60" s="589"/>
      <c r="H60" s="589"/>
      <c r="I60" s="589"/>
      <c r="J60" s="589"/>
      <c r="K60" s="589"/>
      <c r="L60" s="589"/>
      <c r="M60" s="589"/>
      <c r="N60" s="76"/>
      <c r="O60" s="290" t="str">
        <f>IF(Formular9b_2!R27="","",Formular9b_2!R27)</f>
        <v/>
      </c>
      <c r="P60" s="324"/>
      <c r="Q60" s="324"/>
      <c r="R60" s="324"/>
      <c r="S60" s="324"/>
      <c r="T60" s="324"/>
      <c r="U60" s="324"/>
      <c r="V60" s="324"/>
      <c r="W60" s="36"/>
      <c r="X60" s="36"/>
      <c r="Y60" s="36"/>
      <c r="Z60" s="14"/>
      <c r="AA60" s="386"/>
    </row>
    <row r="61" spans="1:27" ht="10.199999999999999" customHeight="1">
      <c r="A61" s="35"/>
      <c r="B61" s="35"/>
      <c r="C61" s="318"/>
      <c r="D61" s="589"/>
      <c r="E61" s="589"/>
      <c r="F61" s="589"/>
      <c r="G61" s="589"/>
      <c r="H61" s="589"/>
      <c r="I61" s="589"/>
      <c r="J61" s="589"/>
      <c r="K61" s="589"/>
      <c r="L61" s="589"/>
      <c r="M61" s="589"/>
      <c r="N61" s="76"/>
      <c r="O61" s="324"/>
      <c r="P61" s="324"/>
      <c r="Q61" s="324"/>
      <c r="R61" s="324"/>
      <c r="S61" s="324"/>
      <c r="T61" s="324"/>
      <c r="U61" s="324"/>
      <c r="V61" s="324"/>
      <c r="W61" s="36"/>
      <c r="X61" s="36"/>
      <c r="Y61" s="36"/>
      <c r="Z61" s="14"/>
      <c r="AA61" s="386"/>
    </row>
    <row r="62" spans="1:27" ht="10.199999999999999" customHeight="1">
      <c r="A62" s="35"/>
      <c r="B62" s="35"/>
      <c r="C62" s="318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76"/>
      <c r="O62" s="695"/>
      <c r="P62" s="695"/>
      <c r="Q62" s="695"/>
      <c r="R62" s="695"/>
      <c r="S62" s="695"/>
      <c r="T62" s="695"/>
      <c r="U62" s="695"/>
      <c r="V62" s="695"/>
      <c r="W62" s="36"/>
      <c r="X62" s="36"/>
      <c r="Y62" s="36"/>
      <c r="Z62" s="14"/>
      <c r="AA62" s="386"/>
    </row>
    <row r="63" spans="1:27" ht="10.199999999999999" customHeight="1">
      <c r="A63" s="35"/>
      <c r="B63" s="35"/>
      <c r="C63" s="53"/>
      <c r="D63" s="908" t="s">
        <v>189</v>
      </c>
      <c r="E63" s="909"/>
      <c r="F63" s="909"/>
      <c r="G63" s="909"/>
      <c r="H63" s="909"/>
      <c r="I63" s="909"/>
      <c r="J63" s="909"/>
      <c r="K63" s="909"/>
      <c r="L63" s="909"/>
      <c r="M63" s="909"/>
      <c r="N63" s="76"/>
      <c r="O63" s="908" t="s">
        <v>190</v>
      </c>
      <c r="P63" s="917"/>
      <c r="Q63" s="917"/>
      <c r="R63" s="917"/>
      <c r="S63" s="917"/>
      <c r="T63" s="917"/>
      <c r="U63" s="917"/>
      <c r="V63" s="917"/>
      <c r="W63" s="36"/>
      <c r="X63" s="36"/>
      <c r="Y63" s="36"/>
      <c r="Z63" s="14"/>
      <c r="AA63" s="386"/>
    </row>
    <row r="64" spans="1:27" ht="10.199999999999999" customHeight="1">
      <c r="A64" s="35"/>
      <c r="B64" s="35"/>
      <c r="C64" s="80"/>
      <c r="D64" s="593"/>
      <c r="E64" s="593"/>
      <c r="F64" s="593"/>
      <c r="G64" s="593"/>
      <c r="H64" s="593"/>
      <c r="I64" s="593"/>
      <c r="J64" s="593"/>
      <c r="K64" s="593"/>
      <c r="L64" s="593"/>
      <c r="M64" s="593"/>
      <c r="N64" s="76"/>
      <c r="O64" s="918"/>
      <c r="P64" s="918"/>
      <c r="Q64" s="918"/>
      <c r="R64" s="918"/>
      <c r="S64" s="918"/>
      <c r="T64" s="918"/>
      <c r="U64" s="918"/>
      <c r="V64" s="918"/>
      <c r="W64" s="36"/>
      <c r="X64" s="36"/>
      <c r="Y64" s="36"/>
      <c r="Z64" s="14"/>
      <c r="AA64" s="386"/>
    </row>
    <row r="65" spans="1:30" ht="10.199999999999999" customHeight="1">
      <c r="A65" s="35"/>
      <c r="B65" s="35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76"/>
      <c r="N65" s="76"/>
      <c r="O65" s="76"/>
      <c r="P65" s="76"/>
      <c r="Q65" s="76"/>
      <c r="R65" s="76"/>
      <c r="S65" s="76"/>
      <c r="T65" s="76"/>
      <c r="U65" s="36"/>
      <c r="V65" s="36"/>
      <c r="W65" s="36"/>
      <c r="X65" s="36"/>
      <c r="Y65" s="36"/>
      <c r="Z65" s="14"/>
      <c r="AA65" s="386"/>
    </row>
    <row r="66" spans="1:30" ht="10.199999999999999" customHeight="1">
      <c r="A66" s="35"/>
      <c r="B66" s="35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76"/>
      <c r="N66" s="76"/>
      <c r="O66" s="76"/>
      <c r="P66" s="76"/>
      <c r="Q66" s="76"/>
      <c r="R66" s="76"/>
      <c r="S66" s="76"/>
      <c r="T66" s="76"/>
      <c r="U66" s="36"/>
      <c r="V66" s="36"/>
      <c r="W66" s="36"/>
      <c r="X66" s="36"/>
      <c r="Y66" s="36"/>
      <c r="Z66" s="14"/>
      <c r="AA66" s="386"/>
    </row>
    <row r="67" spans="1:30" ht="10.199999999999999" customHeight="1">
      <c r="A67" s="35"/>
      <c r="B67" s="3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76"/>
      <c r="N67" s="76"/>
      <c r="O67" s="76"/>
      <c r="P67" s="76"/>
      <c r="Q67" s="76"/>
      <c r="R67" s="76"/>
      <c r="S67" s="76"/>
      <c r="T67" s="76"/>
      <c r="U67" s="36"/>
      <c r="V67" s="36"/>
      <c r="W67" s="36"/>
      <c r="X67" s="36"/>
      <c r="Y67" s="36"/>
      <c r="Z67" s="14"/>
      <c r="AA67" s="386"/>
    </row>
    <row r="68" spans="1:30" ht="10.199999999999999" customHeight="1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4"/>
      <c r="AA68" s="386"/>
    </row>
    <row r="69" spans="1:30" ht="10.199999999999999" customHeight="1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14"/>
      <c r="AA69" s="386"/>
    </row>
    <row r="70" spans="1:30" ht="10.199999999999999" customHeight="1">
      <c r="C70" s="49"/>
      <c r="D70" s="36"/>
      <c r="E70" s="36"/>
      <c r="F70" s="36"/>
      <c r="G70" s="36"/>
      <c r="H70" s="36"/>
      <c r="I70" s="49"/>
      <c r="J70" s="49"/>
      <c r="K70" s="36"/>
      <c r="L70" s="36"/>
      <c r="M70" s="36"/>
      <c r="N70" s="85"/>
      <c r="O70" s="86"/>
      <c r="P70" s="86"/>
      <c r="AA70" s="386"/>
    </row>
    <row r="71" spans="1:30" ht="10.199999999999999" customHeight="1">
      <c r="C71" s="36"/>
      <c r="D71" s="36"/>
      <c r="E71" s="36"/>
      <c r="F71" s="36"/>
      <c r="G71" s="36"/>
      <c r="H71" s="36"/>
      <c r="I71" s="49"/>
      <c r="J71" s="36"/>
      <c r="K71" s="36"/>
      <c r="L71" s="36"/>
      <c r="M71" s="36"/>
      <c r="N71" s="86"/>
      <c r="O71" s="86"/>
      <c r="P71" s="86"/>
      <c r="AA71" s="386"/>
    </row>
    <row r="72" spans="1:30" ht="10.199999999999999" customHeight="1">
      <c r="B72" s="606" t="s">
        <v>193</v>
      </c>
      <c r="C72" s="244"/>
      <c r="D72" s="244"/>
      <c r="E72" s="244"/>
      <c r="F72" s="244"/>
      <c r="G72" s="244"/>
      <c r="H72" s="913" t="str">
        <f>IF(Formular9b_3!E18="","",Formular9b_3!E18)</f>
        <v/>
      </c>
      <c r="I72" s="914"/>
      <c r="J72" s="914"/>
      <c r="K72" s="914"/>
      <c r="L72" s="914"/>
      <c r="M72" s="914"/>
      <c r="N72" s="914"/>
      <c r="O72" s="914"/>
      <c r="P72" s="914"/>
      <c r="Q72" s="914"/>
      <c r="R72" s="914"/>
      <c r="S72" s="914"/>
      <c r="T72" s="36"/>
      <c r="U72" s="36"/>
      <c r="V72" s="36"/>
      <c r="AA72" s="386"/>
    </row>
    <row r="73" spans="1:30" ht="10.199999999999999" customHeight="1">
      <c r="B73" s="244"/>
      <c r="C73" s="244"/>
      <c r="D73" s="244"/>
      <c r="E73" s="244"/>
      <c r="F73" s="244"/>
      <c r="G73" s="244"/>
      <c r="H73" s="914"/>
      <c r="I73" s="914"/>
      <c r="J73" s="914"/>
      <c r="K73" s="914"/>
      <c r="L73" s="914"/>
      <c r="M73" s="914"/>
      <c r="N73" s="914"/>
      <c r="O73" s="914"/>
      <c r="P73" s="914"/>
      <c r="Q73" s="914"/>
      <c r="R73" s="914"/>
      <c r="S73" s="914"/>
      <c r="T73" s="76"/>
      <c r="U73" s="76"/>
      <c r="V73" s="36"/>
      <c r="AA73" s="386"/>
    </row>
    <row r="74" spans="1:30" ht="10.199999999999999" customHeight="1">
      <c r="B74" s="244"/>
      <c r="C74" s="244"/>
      <c r="D74" s="244"/>
      <c r="E74" s="244"/>
      <c r="F74" s="244"/>
      <c r="G74" s="244"/>
      <c r="H74" s="915"/>
      <c r="I74" s="915"/>
      <c r="J74" s="915"/>
      <c r="K74" s="915"/>
      <c r="L74" s="915"/>
      <c r="M74" s="915"/>
      <c r="N74" s="915"/>
      <c r="O74" s="915"/>
      <c r="P74" s="915"/>
      <c r="Q74" s="915"/>
      <c r="R74" s="915"/>
      <c r="S74" s="915"/>
      <c r="T74" s="76"/>
      <c r="U74" s="36"/>
      <c r="V74" s="36"/>
      <c r="AA74" s="386"/>
    </row>
    <row r="75" spans="1:30" ht="10.199999999999999" customHeight="1">
      <c r="C75" s="53"/>
      <c r="D75" s="53"/>
      <c r="E75" s="53"/>
      <c r="F75" s="53"/>
      <c r="G75" s="53"/>
      <c r="H75" s="53"/>
      <c r="I75" s="916" t="s">
        <v>187</v>
      </c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76"/>
      <c r="U75" s="36"/>
      <c r="V75" s="36"/>
      <c r="AA75" s="386"/>
    </row>
    <row r="76" spans="1:30" ht="10.199999999999999" customHeight="1">
      <c r="B76" s="35"/>
      <c r="C76" s="80"/>
      <c r="D76" s="53"/>
      <c r="E76" s="53"/>
      <c r="F76" s="53"/>
      <c r="G76" s="53"/>
      <c r="H76" s="5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76"/>
      <c r="U76" s="76"/>
      <c r="V76" s="36"/>
      <c r="AA76" s="386"/>
    </row>
    <row r="77" spans="1:30" ht="10.199999999999999" customHeight="1">
      <c r="B77" s="35"/>
      <c r="C77" s="53"/>
      <c r="D77" s="53"/>
      <c r="E77" s="53"/>
      <c r="F77" s="53"/>
      <c r="G77" s="53"/>
      <c r="H77" s="53"/>
      <c r="T77" s="76"/>
      <c r="U77" s="36"/>
      <c r="V77" s="36"/>
      <c r="AA77" s="386"/>
      <c r="AB77" s="20"/>
    </row>
    <row r="78" spans="1:30" ht="10.199999999999999" customHeight="1">
      <c r="B78" s="35"/>
      <c r="C78" s="436" t="s">
        <v>188</v>
      </c>
      <c r="D78" s="290" t="str">
        <f>Formular9b_3!C24&amp;", "&amp;Formular9b_3!J24</f>
        <v xml:space="preserve">, </v>
      </c>
      <c r="E78" s="589"/>
      <c r="F78" s="589"/>
      <c r="G78" s="589"/>
      <c r="H78" s="589"/>
      <c r="I78" s="589"/>
      <c r="J78" s="589"/>
      <c r="K78" s="589"/>
      <c r="L78" s="589"/>
      <c r="M78" s="589"/>
      <c r="N78" s="76"/>
      <c r="O78" s="290" t="str">
        <f>IF(Formular9b_3!R24="","",Formular9b_3!R24)</f>
        <v/>
      </c>
      <c r="P78" s="324"/>
      <c r="Q78" s="324"/>
      <c r="R78" s="324"/>
      <c r="S78" s="324"/>
      <c r="T78" s="324"/>
      <c r="U78" s="324"/>
      <c r="V78" s="324"/>
      <c r="AA78" s="386"/>
    </row>
    <row r="79" spans="1:30" ht="10.199999999999999" customHeight="1">
      <c r="B79" s="35"/>
      <c r="C79" s="318"/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76"/>
      <c r="O79" s="324"/>
      <c r="P79" s="324"/>
      <c r="Q79" s="324"/>
      <c r="R79" s="324"/>
      <c r="S79" s="324"/>
      <c r="T79" s="324"/>
      <c r="U79" s="324"/>
      <c r="V79" s="324"/>
      <c r="AA79" s="386"/>
      <c r="AB79" s="240"/>
      <c r="AC79" s="240"/>
      <c r="AD79" s="19"/>
    </row>
    <row r="80" spans="1:30" ht="10.199999999999999" customHeight="1">
      <c r="B80" s="35"/>
      <c r="C80" s="318"/>
      <c r="D80" s="591"/>
      <c r="E80" s="591"/>
      <c r="F80" s="591"/>
      <c r="G80" s="591"/>
      <c r="H80" s="591"/>
      <c r="I80" s="591"/>
      <c r="J80" s="591"/>
      <c r="K80" s="591"/>
      <c r="L80" s="591"/>
      <c r="M80" s="591"/>
      <c r="N80" s="76"/>
      <c r="O80" s="695"/>
      <c r="P80" s="695"/>
      <c r="Q80" s="695"/>
      <c r="R80" s="695"/>
      <c r="S80" s="695"/>
      <c r="T80" s="695"/>
      <c r="U80" s="695"/>
      <c r="V80" s="695"/>
      <c r="AA80" s="386"/>
    </row>
    <row r="81" spans="2:30" ht="10.199999999999999" customHeight="1">
      <c r="B81" s="35"/>
      <c r="C81" s="53"/>
      <c r="D81" s="908" t="s">
        <v>189</v>
      </c>
      <c r="E81" s="909"/>
      <c r="F81" s="909"/>
      <c r="G81" s="909"/>
      <c r="H81" s="909"/>
      <c r="I81" s="909"/>
      <c r="J81" s="909"/>
      <c r="K81" s="909"/>
      <c r="L81" s="909"/>
      <c r="M81" s="909"/>
      <c r="N81" s="76"/>
      <c r="O81" s="908" t="s">
        <v>190</v>
      </c>
      <c r="P81" s="917"/>
      <c r="Q81" s="917"/>
      <c r="R81" s="917"/>
      <c r="S81" s="917"/>
      <c r="T81" s="917"/>
      <c r="U81" s="917"/>
      <c r="V81" s="917"/>
      <c r="W81" s="36"/>
      <c r="X81" s="36"/>
      <c r="Y81" s="36"/>
      <c r="Z81" s="36"/>
      <c r="AA81" s="386"/>
    </row>
    <row r="82" spans="2:30" ht="10.199999999999999" customHeight="1">
      <c r="B82" s="35"/>
      <c r="C82" s="80"/>
      <c r="D82" s="593"/>
      <c r="E82" s="593"/>
      <c r="F82" s="593"/>
      <c r="G82" s="593"/>
      <c r="H82" s="593"/>
      <c r="I82" s="593"/>
      <c r="J82" s="593"/>
      <c r="K82" s="593"/>
      <c r="L82" s="593"/>
      <c r="M82" s="593"/>
      <c r="N82" s="76"/>
      <c r="O82" s="918"/>
      <c r="P82" s="918"/>
      <c r="Q82" s="918"/>
      <c r="R82" s="918"/>
      <c r="S82" s="918"/>
      <c r="T82" s="918"/>
      <c r="U82" s="918"/>
      <c r="V82" s="918"/>
      <c r="W82" s="36"/>
      <c r="X82" s="36"/>
      <c r="Y82" s="36"/>
      <c r="Z82" s="36"/>
      <c r="AA82" s="386"/>
    </row>
    <row r="83" spans="2:30" ht="10.199999999999999" customHeight="1">
      <c r="B83" s="3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76"/>
      <c r="N83" s="76"/>
      <c r="O83" s="76"/>
      <c r="P83" s="76"/>
      <c r="Q83" s="76"/>
      <c r="R83" s="76"/>
      <c r="S83" s="76"/>
      <c r="T83" s="76"/>
      <c r="U83" s="36"/>
      <c r="V83" s="36"/>
      <c r="AA83" s="386"/>
    </row>
    <row r="84" spans="2:30" ht="10.199999999999999" customHeight="1">
      <c r="B84" s="35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76"/>
      <c r="N84" s="76"/>
      <c r="O84" s="76"/>
      <c r="P84" s="76"/>
      <c r="Q84" s="76"/>
      <c r="R84" s="76"/>
      <c r="S84" s="76"/>
      <c r="T84" s="76"/>
      <c r="U84" s="36"/>
      <c r="V84" s="36"/>
      <c r="AA84" s="386"/>
      <c r="AD84" s="15"/>
    </row>
    <row r="85" spans="2:30" ht="10.199999999999999" customHeight="1">
      <c r="B85" s="35"/>
      <c r="C85" s="436" t="s">
        <v>191</v>
      </c>
      <c r="D85" s="290" t="str">
        <f>Formular9b_3!C27&amp;", "&amp;Formular9b_3!J27</f>
        <v xml:space="preserve">, </v>
      </c>
      <c r="E85" s="589"/>
      <c r="F85" s="589"/>
      <c r="G85" s="589"/>
      <c r="H85" s="589"/>
      <c r="I85" s="589"/>
      <c r="J85" s="589"/>
      <c r="K85" s="589"/>
      <c r="L85" s="589"/>
      <c r="M85" s="589"/>
      <c r="N85" s="76"/>
      <c r="O85" s="290" t="str">
        <f>IF(Formular9b_3!R27="","",Formular9b_3!R27)</f>
        <v/>
      </c>
      <c r="P85" s="324"/>
      <c r="Q85" s="324"/>
      <c r="R85" s="324"/>
      <c r="S85" s="324"/>
      <c r="T85" s="324"/>
      <c r="U85" s="324"/>
      <c r="V85" s="324"/>
      <c r="AA85" s="386"/>
    </row>
    <row r="86" spans="2:30" ht="10.199999999999999" customHeight="1">
      <c r="B86" s="35"/>
      <c r="C86" s="318"/>
      <c r="D86" s="589"/>
      <c r="E86" s="589"/>
      <c r="F86" s="589"/>
      <c r="G86" s="589"/>
      <c r="H86" s="589"/>
      <c r="I86" s="589"/>
      <c r="J86" s="589"/>
      <c r="K86" s="589"/>
      <c r="L86" s="589"/>
      <c r="M86" s="589"/>
      <c r="N86" s="76"/>
      <c r="O86" s="324"/>
      <c r="P86" s="324"/>
      <c r="Q86" s="324"/>
      <c r="R86" s="324"/>
      <c r="S86" s="324"/>
      <c r="T86" s="324"/>
      <c r="U86" s="324"/>
      <c r="V86" s="324"/>
      <c r="AA86" s="386"/>
    </row>
    <row r="87" spans="2:30" ht="10.199999999999999" customHeight="1">
      <c r="B87" s="35"/>
      <c r="C87" s="318"/>
      <c r="D87" s="591"/>
      <c r="E87" s="591"/>
      <c r="F87" s="591"/>
      <c r="G87" s="591"/>
      <c r="H87" s="591"/>
      <c r="I87" s="591"/>
      <c r="J87" s="591"/>
      <c r="K87" s="591"/>
      <c r="L87" s="591"/>
      <c r="M87" s="591"/>
      <c r="N87" s="76"/>
      <c r="O87" s="695"/>
      <c r="P87" s="695"/>
      <c r="Q87" s="695"/>
      <c r="R87" s="695"/>
      <c r="S87" s="695"/>
      <c r="T87" s="695"/>
      <c r="U87" s="695"/>
      <c r="V87" s="695"/>
      <c r="AA87" s="386"/>
    </row>
    <row r="88" spans="2:30" ht="10.199999999999999" customHeight="1">
      <c r="B88" s="35"/>
      <c r="C88" s="53"/>
      <c r="D88" s="908" t="s">
        <v>189</v>
      </c>
      <c r="E88" s="909"/>
      <c r="F88" s="909"/>
      <c r="G88" s="909"/>
      <c r="H88" s="909"/>
      <c r="I88" s="909"/>
      <c r="J88" s="909"/>
      <c r="K88" s="909"/>
      <c r="L88" s="909"/>
      <c r="M88" s="909"/>
      <c r="N88" s="76"/>
      <c r="O88" s="908" t="s">
        <v>190</v>
      </c>
      <c r="P88" s="917"/>
      <c r="Q88" s="917"/>
      <c r="R88" s="917"/>
      <c r="S88" s="917"/>
      <c r="T88" s="917"/>
      <c r="U88" s="917"/>
      <c r="V88" s="917"/>
      <c r="AA88" s="386"/>
    </row>
    <row r="89" spans="2:30" ht="10.199999999999999" customHeight="1">
      <c r="B89" s="35"/>
      <c r="C89" s="80"/>
      <c r="D89" s="593"/>
      <c r="E89" s="593"/>
      <c r="F89" s="593"/>
      <c r="G89" s="593"/>
      <c r="H89" s="593"/>
      <c r="I89" s="593"/>
      <c r="J89" s="593"/>
      <c r="K89" s="593"/>
      <c r="L89" s="593"/>
      <c r="M89" s="593"/>
      <c r="N89" s="76"/>
      <c r="O89" s="918"/>
      <c r="P89" s="918"/>
      <c r="Q89" s="918"/>
      <c r="R89" s="918"/>
      <c r="S89" s="918"/>
      <c r="T89" s="918"/>
      <c r="U89" s="918"/>
      <c r="V89" s="918"/>
      <c r="AA89" s="386"/>
    </row>
    <row r="90" spans="2:30" ht="10.199999999999999" customHeight="1">
      <c r="B90" s="35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76"/>
      <c r="N90" s="76"/>
      <c r="O90" s="76"/>
      <c r="P90" s="76"/>
      <c r="Q90" s="76"/>
      <c r="R90" s="76"/>
      <c r="S90" s="76"/>
      <c r="T90" s="76"/>
      <c r="U90" s="36"/>
      <c r="V90" s="36"/>
      <c r="W90" s="30"/>
      <c r="AA90" s="386"/>
    </row>
    <row r="91" spans="2:30" ht="10.199999999999999" customHeight="1">
      <c r="AA91" s="386"/>
    </row>
    <row r="92" spans="2:30" ht="10.199999999999999" customHeight="1">
      <c r="AA92" s="386"/>
    </row>
    <row r="93" spans="2:30" ht="10.199999999999999" customHeight="1">
      <c r="B93" s="22"/>
      <c r="C93" s="36"/>
      <c r="D93" s="36"/>
      <c r="E93" s="36"/>
      <c r="F93" s="36"/>
      <c r="G93" s="83"/>
      <c r="H93" s="84"/>
      <c r="I93" s="84"/>
      <c r="J93" s="84"/>
      <c r="K93" s="84"/>
      <c r="L93" s="84"/>
      <c r="M93" s="84"/>
      <c r="N93" s="84"/>
      <c r="O93" s="84"/>
      <c r="P93" s="84"/>
      <c r="AA93" s="386"/>
    </row>
    <row r="94" spans="2:30" ht="10.199999999999999" customHeight="1">
      <c r="B94" s="36"/>
      <c r="C94" s="36"/>
      <c r="D94" s="36"/>
      <c r="E94" s="36"/>
      <c r="F94" s="36"/>
      <c r="G94" s="84"/>
      <c r="H94" s="84"/>
      <c r="I94" s="84"/>
      <c r="J94" s="84"/>
      <c r="K94" s="84"/>
      <c r="L94" s="84"/>
      <c r="M94" s="84"/>
      <c r="N94" s="84"/>
      <c r="O94" s="84"/>
      <c r="P94" s="84"/>
      <c r="AA94" s="386"/>
    </row>
    <row r="95" spans="2:30" ht="10.199999999999999" customHeight="1">
      <c r="AA95" s="386"/>
    </row>
    <row r="96" spans="2:30" ht="10.199999999999999" customHeight="1">
      <c r="B96" s="436" t="s">
        <v>194</v>
      </c>
      <c r="C96" s="640"/>
      <c r="D96" s="640"/>
      <c r="E96" s="640"/>
      <c r="F96" s="640"/>
      <c r="G96" s="640"/>
      <c r="H96" s="640"/>
      <c r="I96" s="640"/>
      <c r="J96" s="640"/>
      <c r="K96" s="640"/>
      <c r="L96" s="640"/>
      <c r="M96" s="640"/>
      <c r="N96" s="640"/>
      <c r="P96" s="77"/>
      <c r="S96" s="37"/>
      <c r="T96" s="37"/>
      <c r="U96" s="36"/>
      <c r="V96" s="36"/>
      <c r="AA96" s="386"/>
    </row>
    <row r="97" spans="2:27" ht="10.199999999999999" customHeight="1">
      <c r="B97" s="640"/>
      <c r="C97" s="640"/>
      <c r="D97" s="640"/>
      <c r="E97" s="640"/>
      <c r="F97" s="640"/>
      <c r="G97" s="640"/>
      <c r="H97" s="640"/>
      <c r="I97" s="640"/>
      <c r="J97" s="640"/>
      <c r="K97" s="640"/>
      <c r="L97" s="640"/>
      <c r="M97" s="640"/>
      <c r="N97" s="640"/>
      <c r="S97" s="37"/>
      <c r="T97" s="37"/>
      <c r="U97" s="36"/>
      <c r="V97" s="36"/>
      <c r="AA97" s="386"/>
    </row>
    <row r="98" spans="2:27" ht="10.199999999999999" customHeight="1">
      <c r="B98" s="21"/>
      <c r="C98" s="21"/>
      <c r="D98" s="21"/>
      <c r="E98" s="21"/>
      <c r="F98" s="18"/>
      <c r="G98" s="18"/>
      <c r="H98" s="18"/>
      <c r="AA98" s="386"/>
    </row>
    <row r="99" spans="2:27" ht="9.6" customHeight="1">
      <c r="B99" s="77"/>
      <c r="J99" s="37"/>
      <c r="K99" s="37"/>
      <c r="L99" s="44"/>
      <c r="M99" s="44"/>
      <c r="N99" s="44"/>
      <c r="O99" s="44"/>
      <c r="P99" s="77"/>
      <c r="S99" s="37"/>
      <c r="T99" s="37"/>
      <c r="AA99" s="386"/>
    </row>
    <row r="100" spans="2:27" ht="10.199999999999999" customHeight="1">
      <c r="J100" s="37"/>
      <c r="K100" s="37"/>
      <c r="L100" s="44"/>
      <c r="M100" s="44"/>
      <c r="N100" s="44"/>
      <c r="O100" s="44"/>
      <c r="S100" s="37"/>
      <c r="T100" s="37"/>
      <c r="AA100" s="386"/>
    </row>
    <row r="101" spans="2:27" ht="10.199999999999999" customHeight="1">
      <c r="B101" s="401" t="s">
        <v>8</v>
      </c>
      <c r="C101" s="401"/>
      <c r="D101" s="401"/>
      <c r="E101" s="401"/>
      <c r="F101" s="401"/>
      <c r="G101" s="401"/>
      <c r="H101" s="401"/>
      <c r="I101" s="401"/>
      <c r="J101" s="401"/>
      <c r="K101" s="401"/>
      <c r="L101" s="318"/>
      <c r="M101" s="318"/>
      <c r="N101" s="240"/>
      <c r="AA101" s="386"/>
    </row>
    <row r="102" spans="2:27" ht="10.199999999999999" customHeight="1"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240"/>
      <c r="AA102" s="386"/>
    </row>
    <row r="103" spans="2:27" ht="10.199999999999999" customHeight="1">
      <c r="B103" s="401"/>
      <c r="C103" s="401"/>
      <c r="D103" s="401"/>
      <c r="E103" s="401"/>
      <c r="F103" s="401"/>
      <c r="G103" s="401"/>
      <c r="H103" s="401"/>
      <c r="I103" s="401"/>
      <c r="J103" s="401"/>
      <c r="K103" s="401"/>
      <c r="L103" s="318"/>
      <c r="M103" s="318"/>
      <c r="N103" s="36"/>
      <c r="O103" s="36"/>
      <c r="R103" s="36"/>
      <c r="S103" s="36"/>
      <c r="T103" s="36"/>
      <c r="U103" s="37"/>
      <c r="V103" s="37"/>
      <c r="AA103" s="386"/>
    </row>
    <row r="104" spans="2:27" ht="10.199999999999999" customHeight="1"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AA104" s="386"/>
    </row>
    <row r="105" spans="2:27" ht="10.199999999999999" customHeight="1">
      <c r="B105" s="401"/>
      <c r="C105" s="318"/>
      <c r="D105" s="318"/>
      <c r="E105" s="318"/>
      <c r="F105" s="318"/>
      <c r="G105" s="318"/>
      <c r="H105" s="318"/>
      <c r="I105" s="318"/>
      <c r="J105" s="318"/>
      <c r="K105" s="44"/>
      <c r="Q105" s="36"/>
      <c r="R105" s="36"/>
      <c r="S105" s="36"/>
      <c r="T105" s="36"/>
      <c r="U105" s="37"/>
      <c r="V105" s="37"/>
      <c r="AA105" s="386"/>
    </row>
    <row r="106" spans="2:27" ht="10.199999999999999" customHeight="1">
      <c r="B106" s="318"/>
      <c r="C106" s="318"/>
      <c r="D106" s="318"/>
      <c r="E106" s="318"/>
      <c r="F106" s="318"/>
      <c r="G106" s="318"/>
      <c r="H106" s="318"/>
      <c r="I106" s="318"/>
      <c r="J106" s="318"/>
      <c r="K106" s="44"/>
      <c r="Q106" s="36"/>
      <c r="R106" s="36"/>
      <c r="S106" s="36"/>
      <c r="T106" s="36"/>
      <c r="U106" s="37"/>
      <c r="V106" s="37"/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</sheetData>
  <sheetProtection algorithmName="SHA-512" hashValue="FCQHD1YsD8u0tU/bgMKnbM2BwfXV9mm9szuv9bAW0hlAjGo96xW3toeiiBQeNHoig1UL2ar1U9X5ypzVlUB63w==" saltValue="+M+StB9Ql6VxCp4GGAgckA==" spinCount="100000" sheet="1" objects="1" scenarios="1" selectLockedCells="1"/>
  <mergeCells count="56">
    <mergeCell ref="B101:N102"/>
    <mergeCell ref="D53:M55"/>
    <mergeCell ref="O53:V55"/>
    <mergeCell ref="D56:M57"/>
    <mergeCell ref="O56:V57"/>
    <mergeCell ref="C60:C62"/>
    <mergeCell ref="D60:M62"/>
    <mergeCell ref="O60:V62"/>
    <mergeCell ref="D88:M89"/>
    <mergeCell ref="O88:V89"/>
    <mergeCell ref="B96:N97"/>
    <mergeCell ref="D81:M82"/>
    <mergeCell ref="O81:V82"/>
    <mergeCell ref="C85:C87"/>
    <mergeCell ref="D85:M87"/>
    <mergeCell ref="O85:V87"/>
    <mergeCell ref="AB79:AC79"/>
    <mergeCell ref="B72:G74"/>
    <mergeCell ref="H72:S74"/>
    <mergeCell ref="I75:S76"/>
    <mergeCell ref="C78:C80"/>
    <mergeCell ref="D78:M80"/>
    <mergeCell ref="O78:V80"/>
    <mergeCell ref="AA1:AA110"/>
    <mergeCell ref="B12:Y13"/>
    <mergeCell ref="B14:Y15"/>
    <mergeCell ref="B16:Y17"/>
    <mergeCell ref="B2:C3"/>
    <mergeCell ref="E2:G3"/>
    <mergeCell ref="I2:S3"/>
    <mergeCell ref="O31:V32"/>
    <mergeCell ref="O28:V30"/>
    <mergeCell ref="B105:J106"/>
    <mergeCell ref="B22:G24"/>
    <mergeCell ref="E4:G4"/>
    <mergeCell ref="I4:S4"/>
    <mergeCell ref="B47:G49"/>
    <mergeCell ref="H47:S49"/>
    <mergeCell ref="B103:M104"/>
    <mergeCell ref="I25:S26"/>
    <mergeCell ref="H22:S24"/>
    <mergeCell ref="C28:C30"/>
    <mergeCell ref="D28:M30"/>
    <mergeCell ref="D63:M64"/>
    <mergeCell ref="O63:V64"/>
    <mergeCell ref="I50:S51"/>
    <mergeCell ref="D38:M39"/>
    <mergeCell ref="O38:V39"/>
    <mergeCell ref="C53:C55"/>
    <mergeCell ref="D31:M32"/>
    <mergeCell ref="V2:Y3"/>
    <mergeCell ref="B4:D4"/>
    <mergeCell ref="C35:C37"/>
    <mergeCell ref="D35:M37"/>
    <mergeCell ref="O35:V37"/>
    <mergeCell ref="C41:X45"/>
  </mergeCells>
  <pageMargins left="0.7" right="0.7" top="0.78740157499999996" bottom="0.78740157499999996" header="0.3" footer="0.3"/>
  <pageSetup paperSize="9" scale="72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tabColor theme="3" tint="0.39997558519241921"/>
  </sheetPr>
  <dimension ref="A1:AD135"/>
  <sheetViews>
    <sheetView showGridLines="0" topLeftCell="A64" zoomScaleNormal="100" workbookViewId="0">
      <selection activeCell="C24" sqref="C24:L25"/>
    </sheetView>
  </sheetViews>
  <sheetFormatPr baseColWidth="10" defaultRowHeight="13.2"/>
  <cols>
    <col min="1" max="1" width="5.6640625" customWidth="1"/>
    <col min="2" max="2" width="3.6640625" customWidth="1"/>
    <col min="3" max="5" width="4.6640625" customWidth="1"/>
    <col min="6" max="6" width="6.109375" customWidth="1"/>
    <col min="7" max="12" width="4.6640625" customWidth="1"/>
    <col min="13" max="13" width="7.88671875" customWidth="1"/>
    <col min="14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182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AA4" s="386"/>
    </row>
    <row r="5" spans="1:27" ht="10.199999999999999" customHeight="1">
      <c r="AA5" s="386"/>
    </row>
    <row r="6" spans="1:27" ht="9.6" customHeight="1">
      <c r="AA6" s="386"/>
    </row>
    <row r="7" spans="1:27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1:27" ht="10.199999999999999" customHeight="1">
      <c r="B8" s="370" t="s">
        <v>83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2"/>
      <c r="AA8" s="386"/>
    </row>
    <row r="9" spans="1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3"/>
      <c r="AA9" s="386"/>
    </row>
    <row r="10" spans="1:27" ht="10.199999999999999" customHeight="1">
      <c r="B10" s="673" t="s">
        <v>410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33"/>
      <c r="AA10" s="386"/>
    </row>
    <row r="11" spans="1:27" ht="10.199999999999999" customHeight="1"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AA11" s="386"/>
    </row>
    <row r="12" spans="1:27" ht="10.199999999999999" customHeight="1"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923"/>
      <c r="D15" s="924"/>
      <c r="E15" s="924"/>
      <c r="H15" s="34"/>
      <c r="I15" s="34"/>
      <c r="J15" s="34"/>
      <c r="K15" s="34"/>
      <c r="L15" s="3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34"/>
      <c r="C16" s="924"/>
      <c r="D16" s="924"/>
      <c r="E16" s="924"/>
      <c r="H16" s="34"/>
      <c r="I16" s="34"/>
      <c r="J16" s="34"/>
      <c r="K16" s="34"/>
      <c r="L16" s="3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86"/>
    </row>
    <row r="17" spans="1:29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35"/>
      <c r="B18" s="36"/>
      <c r="C18" s="921"/>
      <c r="D18" s="689"/>
      <c r="E18" s="689"/>
      <c r="F18" s="689"/>
      <c r="G18" s="689"/>
      <c r="H18" s="689"/>
      <c r="I18" s="689"/>
      <c r="J18" s="689"/>
      <c r="K18" s="689"/>
      <c r="L18" s="68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A18" s="386"/>
    </row>
    <row r="19" spans="1:29" ht="10.199999999999999" customHeight="1">
      <c r="A19" s="35"/>
      <c r="B19" s="36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86"/>
    </row>
    <row r="20" spans="1:29" ht="10.199999999999999" customHeight="1">
      <c r="A20" s="35"/>
      <c r="B20" s="36"/>
      <c r="C20" s="36"/>
      <c r="D20" s="36"/>
      <c r="E20" s="36"/>
      <c r="F20" s="47" t="s">
        <v>50</v>
      </c>
      <c r="G20" s="46"/>
      <c r="H20" s="46"/>
      <c r="I20" s="46"/>
      <c r="J20" s="46"/>
      <c r="K20" s="36"/>
      <c r="L20" s="3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86"/>
    </row>
    <row r="21" spans="1:29" ht="10.199999999999999" customHeight="1">
      <c r="A21" s="35"/>
      <c r="B21" s="36"/>
      <c r="C21" s="921"/>
      <c r="D21" s="689"/>
      <c r="E21" s="689"/>
      <c r="F21" s="689"/>
      <c r="G21" s="689"/>
      <c r="H21" s="689"/>
      <c r="I21" s="689"/>
      <c r="J21" s="689"/>
      <c r="K21" s="689"/>
      <c r="L21" s="689"/>
      <c r="M21" s="14"/>
      <c r="N21" s="14"/>
      <c r="O21" s="14"/>
      <c r="P21" s="14"/>
      <c r="Q21" s="62"/>
      <c r="R21" s="62"/>
      <c r="S21" s="62"/>
      <c r="T21" s="62"/>
      <c r="U21" s="62"/>
      <c r="V21" s="62"/>
      <c r="W21" s="291"/>
      <c r="X21" s="291"/>
      <c r="Y21" s="291"/>
      <c r="Z21" s="291"/>
      <c r="AA21" s="386"/>
    </row>
    <row r="22" spans="1:29" ht="10.199999999999999" customHeight="1">
      <c r="A22" s="35"/>
      <c r="B22" s="36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86"/>
    </row>
    <row r="23" spans="1:29" ht="10.199999999999999" customHeight="1">
      <c r="A23" s="35"/>
      <c r="B23" s="36"/>
      <c r="C23" s="36"/>
      <c r="D23" s="36"/>
      <c r="E23" s="36"/>
      <c r="F23" s="46" t="s">
        <v>49</v>
      </c>
      <c r="G23" s="36"/>
      <c r="H23" s="36"/>
      <c r="I23" s="36"/>
      <c r="J23" s="36"/>
      <c r="K23" s="36"/>
      <c r="L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86"/>
    </row>
    <row r="24" spans="1:29" ht="10.199999999999999" customHeight="1">
      <c r="A24" s="35"/>
      <c r="B24" s="36"/>
      <c r="C24" s="921"/>
      <c r="D24" s="689"/>
      <c r="E24" s="689"/>
      <c r="F24" s="689"/>
      <c r="G24" s="689"/>
      <c r="H24" s="689"/>
      <c r="I24" s="689"/>
      <c r="J24" s="689"/>
      <c r="K24" s="689"/>
      <c r="L24" s="689"/>
      <c r="M24" s="37"/>
      <c r="N24" s="36"/>
      <c r="O24" s="296">
        <f>Dienststellendaten!D9</f>
        <v>0</v>
      </c>
      <c r="P24" s="318"/>
      <c r="Q24" s="318"/>
      <c r="R24" s="318"/>
      <c r="S24" s="318"/>
      <c r="T24" s="318"/>
      <c r="U24" s="318"/>
      <c r="V24" s="318"/>
      <c r="W24" s="240"/>
      <c r="X24" s="657">
        <f ca="1">TODAY()</f>
        <v>45683</v>
      </c>
      <c r="Y24" s="338"/>
      <c r="Z24" s="338"/>
      <c r="AA24" s="386"/>
    </row>
    <row r="25" spans="1:29" ht="10.199999999999999" customHeight="1">
      <c r="A25" s="35"/>
      <c r="B25" s="36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O25" s="920"/>
      <c r="P25" s="920"/>
      <c r="Q25" s="920"/>
      <c r="R25" s="920"/>
      <c r="S25" s="920"/>
      <c r="T25" s="920"/>
      <c r="U25" s="920"/>
      <c r="V25" s="920"/>
      <c r="W25" s="687"/>
      <c r="X25" s="677"/>
      <c r="Y25" s="677"/>
      <c r="Z25" s="677"/>
      <c r="AA25" s="386"/>
    </row>
    <row r="26" spans="1:29" ht="10.199999999999999" customHeight="1">
      <c r="A26" s="35"/>
      <c r="B26" s="36"/>
      <c r="C26" s="36"/>
      <c r="D26" s="36"/>
      <c r="E26" s="36"/>
      <c r="F26" s="64" t="s">
        <v>51</v>
      </c>
      <c r="G26" s="64"/>
      <c r="H26" s="64"/>
      <c r="I26" s="36"/>
      <c r="J26" s="36"/>
      <c r="K26" s="36"/>
      <c r="L26" s="36"/>
      <c r="O26" s="36"/>
      <c r="P26" s="36"/>
      <c r="Q26" s="291" t="s">
        <v>97</v>
      </c>
      <c r="R26" s="291"/>
      <c r="S26" s="291"/>
      <c r="T26" s="291"/>
      <c r="U26" s="291"/>
      <c r="V26" s="62"/>
      <c r="X26" s="685" t="s">
        <v>98</v>
      </c>
      <c r="Y26" s="670"/>
      <c r="Z26" s="670"/>
      <c r="AA26" s="386"/>
    </row>
    <row r="27" spans="1:29" ht="10.199999999999999" customHeight="1">
      <c r="A27" s="35"/>
      <c r="B27" s="36"/>
      <c r="C27" s="36"/>
      <c r="D27" s="36"/>
      <c r="E27" s="36"/>
      <c r="F27" s="64"/>
      <c r="G27" s="64"/>
      <c r="H27" s="64"/>
      <c r="I27" s="64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86"/>
    </row>
    <row r="28" spans="1:29" ht="10.199999999999999" customHeight="1">
      <c r="A28" s="35"/>
      <c r="B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86"/>
      <c r="AB28" s="17"/>
      <c r="AC28" s="17"/>
    </row>
    <row r="29" spans="1:29" ht="10.199999999999999" customHeight="1">
      <c r="A29" s="35"/>
      <c r="B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86"/>
    </row>
    <row r="30" spans="1:29" ht="10.199999999999999" customHeight="1">
      <c r="A30" s="35"/>
      <c r="B30" s="36"/>
      <c r="M30" s="37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86"/>
    </row>
    <row r="31" spans="1:29" ht="10.199999999999999" customHeigh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86"/>
    </row>
    <row r="32" spans="1:29" ht="10.199999999999999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14"/>
      <c r="AA32" s="386"/>
    </row>
    <row r="33" spans="1:27" ht="10.199999999999999" customHeight="1">
      <c r="A33" s="35"/>
      <c r="B33" s="36"/>
      <c r="C33" s="436" t="str">
        <f>IF(C15="Herrn","Sehr geehrter Kollege,", "Sehr geehrte Kollegin,")</f>
        <v>Sehr geehrte Kollegin,</v>
      </c>
      <c r="D33" s="436"/>
      <c r="E33" s="436"/>
      <c r="F33" s="436"/>
      <c r="G33" s="436"/>
      <c r="H33" s="436"/>
      <c r="I33" s="4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14"/>
      <c r="AA33" s="386"/>
    </row>
    <row r="34" spans="1:27" ht="10.199999999999999" customHeight="1">
      <c r="A34" s="35"/>
      <c r="B34" s="36"/>
      <c r="C34" s="436"/>
      <c r="D34" s="436"/>
      <c r="E34" s="436"/>
      <c r="F34" s="436"/>
      <c r="G34" s="436"/>
      <c r="H34" s="436"/>
      <c r="I34" s="436"/>
      <c r="J34" s="36"/>
      <c r="K34" s="36"/>
      <c r="L34" s="37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14"/>
      <c r="AA34" s="386"/>
    </row>
    <row r="35" spans="1:27" ht="10.199999999999999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4"/>
      <c r="AA35" s="386"/>
    </row>
    <row r="36" spans="1:27" ht="10.199999999999999" customHeight="1">
      <c r="A36" s="35"/>
      <c r="B36" s="925"/>
      <c r="C36" s="436" t="s">
        <v>169</v>
      </c>
      <c r="D36" s="318"/>
      <c r="E36" s="318"/>
      <c r="F36" s="318"/>
      <c r="G36" s="318"/>
      <c r="H36" s="318"/>
      <c r="I36" s="318"/>
      <c r="J36" s="922"/>
      <c r="K36" s="461"/>
      <c r="L36" s="461"/>
      <c r="M36" s="436" t="s">
        <v>170</v>
      </c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14"/>
      <c r="AA36" s="386"/>
    </row>
    <row r="37" spans="1:27" ht="10.199999999999999" customHeight="1">
      <c r="A37" s="35"/>
      <c r="B37" s="926"/>
      <c r="C37" s="318"/>
      <c r="D37" s="318"/>
      <c r="E37" s="318"/>
      <c r="F37" s="318"/>
      <c r="G37" s="318"/>
      <c r="H37" s="318"/>
      <c r="I37" s="318"/>
      <c r="J37" s="463"/>
      <c r="K37" s="463"/>
      <c r="L37" s="463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14"/>
      <c r="AA37" s="386"/>
    </row>
    <row r="38" spans="1:27" ht="10.199999999999999" customHeight="1">
      <c r="A38" s="35"/>
      <c r="B38" s="36"/>
      <c r="C38" s="436" t="s">
        <v>452</v>
      </c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14"/>
      <c r="AA38" s="386"/>
    </row>
    <row r="39" spans="1:27" ht="10.199999999999999" customHeight="1">
      <c r="A39" s="35"/>
      <c r="B39" s="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14"/>
      <c r="AA39" s="386"/>
    </row>
    <row r="40" spans="1:27" ht="10.199999999999999" customHeight="1">
      <c r="A40" s="35"/>
      <c r="B40" s="36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14"/>
      <c r="AA40" s="386"/>
    </row>
    <row r="41" spans="1:27" ht="10.199999999999999" customHeight="1">
      <c r="A41" s="35"/>
      <c r="B41" s="925"/>
      <c r="C41" s="436" t="s">
        <v>385</v>
      </c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927"/>
      <c r="O41" s="928"/>
      <c r="P41" s="928"/>
      <c r="Q41" s="928"/>
      <c r="R41" s="640" t="s">
        <v>488</v>
      </c>
      <c r="S41" s="640"/>
      <c r="T41" s="640"/>
      <c r="U41" s="640"/>
      <c r="V41" s="640"/>
      <c r="W41" s="640"/>
      <c r="X41" s="640"/>
      <c r="Z41" s="14"/>
      <c r="AA41" s="386"/>
    </row>
    <row r="42" spans="1:27" ht="10.199999999999999" customHeight="1">
      <c r="A42" s="35"/>
      <c r="B42" s="926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929"/>
      <c r="O42" s="929"/>
      <c r="P42" s="929"/>
      <c r="Q42" s="929"/>
      <c r="R42" s="640"/>
      <c r="S42" s="640"/>
      <c r="T42" s="640"/>
      <c r="U42" s="640"/>
      <c r="V42" s="640"/>
      <c r="W42" s="640"/>
      <c r="X42" s="640"/>
      <c r="Z42" s="14"/>
      <c r="AA42" s="386"/>
    </row>
    <row r="43" spans="1:27" ht="10.199999999999999" customHeight="1">
      <c r="A43" s="35"/>
      <c r="B43" s="36"/>
      <c r="C43" s="436" t="s">
        <v>489</v>
      </c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14"/>
      <c r="AA43" s="386"/>
    </row>
    <row r="44" spans="1:27" ht="10.199999999999999" customHeight="1">
      <c r="A44" s="35"/>
      <c r="B44" s="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14"/>
      <c r="AA44" s="386"/>
    </row>
    <row r="45" spans="1:27" ht="10.199999999999999" customHeight="1">
      <c r="A45" s="35"/>
      <c r="B45" s="36"/>
      <c r="C45" s="436" t="s">
        <v>490</v>
      </c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49"/>
      <c r="S45" s="49"/>
      <c r="T45" s="49"/>
      <c r="U45" s="49"/>
      <c r="V45" s="49"/>
      <c r="W45" s="49"/>
      <c r="X45" s="49"/>
      <c r="Y45" s="49"/>
      <c r="Z45" s="14"/>
      <c r="AA45" s="386"/>
    </row>
    <row r="46" spans="1:27" ht="10.199999999999999" customHeight="1">
      <c r="A46" s="35"/>
      <c r="B46" s="36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49"/>
      <c r="S46" s="49"/>
      <c r="T46" s="49"/>
      <c r="U46" s="49"/>
      <c r="V46" s="49"/>
      <c r="W46" s="49"/>
      <c r="X46" s="49"/>
      <c r="Y46" s="49"/>
      <c r="Z46" s="14"/>
      <c r="AA46" s="386"/>
    </row>
    <row r="47" spans="1:27" ht="10.199999999999999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4"/>
      <c r="AA47" s="386"/>
    </row>
    <row r="48" spans="1:27" ht="10.199999999999999" customHeight="1">
      <c r="A48" s="35"/>
      <c r="B48" s="36"/>
      <c r="C48" s="36"/>
      <c r="D48" s="380" t="s">
        <v>171</v>
      </c>
      <c r="E48" s="436" t="s">
        <v>384</v>
      </c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49"/>
      <c r="Z48" s="49"/>
      <c r="AA48" s="386"/>
    </row>
    <row r="49" spans="1:27" ht="10.199999999999999" customHeight="1">
      <c r="A49" s="35"/>
      <c r="B49" s="36"/>
      <c r="C49" s="36"/>
      <c r="D49" s="380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49"/>
      <c r="Z49" s="49"/>
      <c r="AA49" s="386"/>
    </row>
    <row r="50" spans="1:27" ht="10.199999999999999" customHeigh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4"/>
      <c r="AA50" s="386"/>
    </row>
    <row r="51" spans="1:27" ht="10.199999999999999" customHeight="1">
      <c r="A51" s="35"/>
      <c r="B51" s="36"/>
      <c r="C51" s="36"/>
      <c r="D51" s="380" t="s">
        <v>171</v>
      </c>
      <c r="E51" s="436" t="s">
        <v>362</v>
      </c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6"/>
      <c r="Y51" s="36"/>
      <c r="Z51" s="14"/>
      <c r="AA51" s="386"/>
    </row>
    <row r="52" spans="1:27" ht="10.199999999999999" customHeight="1">
      <c r="A52" s="35"/>
      <c r="B52" s="36"/>
      <c r="D52" s="380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Z52" s="14"/>
      <c r="AA52" s="386"/>
    </row>
    <row r="53" spans="1:27" ht="10.199999999999999" customHeight="1">
      <c r="A53" s="35"/>
      <c r="B53" s="36"/>
      <c r="Z53" s="14"/>
      <c r="AA53" s="386"/>
    </row>
    <row r="54" spans="1:27" ht="10.199999999999999" customHeight="1">
      <c r="A54" s="35"/>
      <c r="B54" s="36"/>
      <c r="C54" s="36"/>
      <c r="D54" s="380" t="s">
        <v>171</v>
      </c>
      <c r="E54" s="436" t="s">
        <v>172</v>
      </c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6"/>
      <c r="Y54" s="36"/>
      <c r="Z54" s="14"/>
      <c r="AA54" s="386"/>
    </row>
    <row r="55" spans="1:27" ht="10.199999999999999" customHeight="1">
      <c r="A55" s="35"/>
      <c r="B55" s="36"/>
      <c r="C55" s="36"/>
      <c r="D55" s="380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6"/>
      <c r="Y55" s="36"/>
      <c r="Z55" s="14"/>
      <c r="AA55" s="386"/>
    </row>
    <row r="56" spans="1:27" ht="10.199999999999999" customHeight="1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14"/>
      <c r="AA56" s="386"/>
    </row>
    <row r="57" spans="1:27" ht="10.199999999999999" customHeight="1">
      <c r="A57" s="35"/>
      <c r="B57" s="36"/>
      <c r="C57" s="36"/>
      <c r="D57" s="380" t="s">
        <v>171</v>
      </c>
      <c r="E57" s="436" t="s">
        <v>173</v>
      </c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6"/>
      <c r="Y57" s="36"/>
      <c r="Z57" s="14"/>
      <c r="AA57" s="386"/>
    </row>
    <row r="58" spans="1:27" ht="10.199999999999999" customHeight="1">
      <c r="A58" s="35"/>
      <c r="B58" s="36"/>
      <c r="C58" s="36"/>
      <c r="D58" s="380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6"/>
      <c r="Y58" s="36"/>
      <c r="Z58" s="14"/>
      <c r="AA58" s="386"/>
    </row>
    <row r="59" spans="1:27" ht="10.199999999999999" customHeight="1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14"/>
      <c r="AA59" s="386"/>
    </row>
    <row r="60" spans="1:27" ht="10.199999999999999" customHeight="1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14"/>
      <c r="AA60" s="386"/>
    </row>
    <row r="61" spans="1:27" ht="10.199999999999999" customHeight="1">
      <c r="A61" s="3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7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14"/>
      <c r="AA61" s="386"/>
    </row>
    <row r="62" spans="1:27" ht="10.199999999999999" customHeight="1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14"/>
      <c r="AA62" s="386"/>
    </row>
    <row r="63" spans="1:27" ht="10.199999999999999" customHeight="1">
      <c r="A63" s="35"/>
      <c r="B63" s="36"/>
      <c r="C63" s="436" t="s">
        <v>174</v>
      </c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14"/>
      <c r="AA63" s="386"/>
    </row>
    <row r="64" spans="1:27" ht="10.199999999999999" customHeight="1">
      <c r="A64" s="35"/>
      <c r="B64" s="36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14"/>
      <c r="AA64" s="386"/>
    </row>
    <row r="65" spans="1:28" ht="10.199999999999999" customHeight="1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14"/>
      <c r="AA65" s="386"/>
    </row>
    <row r="66" spans="1:28" ht="10.199999999999999" customHeight="1">
      <c r="A66" s="35"/>
      <c r="B66" s="36"/>
      <c r="C66" s="436" t="s">
        <v>453</v>
      </c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14"/>
      <c r="AA66" s="386"/>
    </row>
    <row r="67" spans="1:28" ht="10.199999999999999" customHeight="1">
      <c r="A67" s="35"/>
      <c r="B67" s="36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14"/>
      <c r="AA67" s="386"/>
    </row>
    <row r="68" spans="1:28" ht="10.199999999999999" customHeight="1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4"/>
      <c r="AA68" s="386"/>
    </row>
    <row r="69" spans="1:28" ht="10.199999999999999" customHeight="1">
      <c r="A69" s="35"/>
      <c r="B69" s="36"/>
      <c r="Z69" s="14"/>
      <c r="AA69" s="386"/>
    </row>
    <row r="70" spans="1:28" ht="10.199999999999999" customHeight="1">
      <c r="A70" s="35"/>
      <c r="B70" s="36"/>
      <c r="Z70" s="14"/>
      <c r="AA70" s="386"/>
    </row>
    <row r="71" spans="1:28" ht="10.199999999999999" customHeight="1">
      <c r="A71" s="35"/>
      <c r="B71" s="36"/>
      <c r="C71" s="436" t="s">
        <v>360</v>
      </c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14"/>
      <c r="AA71" s="386"/>
    </row>
    <row r="72" spans="1:28" ht="10.199999999999999" customHeight="1">
      <c r="A72" s="35"/>
      <c r="B72" s="36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14"/>
      <c r="AA72" s="386"/>
    </row>
    <row r="73" spans="1:28" ht="10.199999999999999" customHeight="1">
      <c r="AA73" s="386"/>
    </row>
    <row r="74" spans="1:28" ht="10.199999999999999" customHeight="1">
      <c r="C74" s="436" t="s">
        <v>361</v>
      </c>
      <c r="D74" s="318"/>
      <c r="E74" s="318"/>
      <c r="F74" s="318"/>
      <c r="G74" s="657" t="str">
        <f>IF(Dienststellendaten!H25&lt;1,"",Dienststellendaten!H25)</f>
        <v/>
      </c>
      <c r="H74" s="338"/>
      <c r="I74" s="338"/>
      <c r="J74" s="640" t="s">
        <v>110</v>
      </c>
      <c r="K74" s="919">
        <f>IF(Dienststellendaten!H28&gt;1,"",Dienststellendaten!H28)</f>
        <v>0</v>
      </c>
      <c r="L74" s="338"/>
      <c r="M74" s="436" t="s">
        <v>177</v>
      </c>
      <c r="N74" s="318"/>
      <c r="O74" s="318"/>
      <c r="P74" s="318"/>
      <c r="Q74" s="318"/>
      <c r="R74" s="318"/>
      <c r="S74" s="318"/>
      <c r="T74" s="318"/>
      <c r="U74" s="49"/>
      <c r="AA74" s="386"/>
    </row>
    <row r="75" spans="1:28" ht="10.199999999999999" customHeight="1">
      <c r="B75" s="28"/>
      <c r="C75" s="318"/>
      <c r="D75" s="318"/>
      <c r="E75" s="318"/>
      <c r="F75" s="318"/>
      <c r="G75" s="677"/>
      <c r="H75" s="677"/>
      <c r="I75" s="677"/>
      <c r="J75" s="240"/>
      <c r="K75" s="338"/>
      <c r="L75" s="338"/>
      <c r="M75" s="318"/>
      <c r="N75" s="318"/>
      <c r="O75" s="318"/>
      <c r="P75" s="318"/>
      <c r="Q75" s="318"/>
      <c r="R75" s="318"/>
      <c r="S75" s="318"/>
      <c r="T75" s="318"/>
      <c r="U75" s="49"/>
      <c r="AA75" s="386"/>
    </row>
    <row r="76" spans="1:28" ht="10.199999999999999" customHeight="1">
      <c r="N76" s="38"/>
      <c r="O76" s="38"/>
      <c r="AA76" s="386"/>
    </row>
    <row r="77" spans="1:28" ht="10.199999999999999" customHeight="1">
      <c r="AA77" s="386"/>
    </row>
    <row r="78" spans="1:28" ht="10.199999999999999" customHeight="1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N78" s="38"/>
      <c r="O78" s="38"/>
      <c r="Q78" s="40"/>
      <c r="R78" s="40"/>
      <c r="AA78" s="386"/>
    </row>
    <row r="79" spans="1:28" ht="10.199999999999999" customHeight="1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N79" s="38"/>
      <c r="O79" s="38"/>
      <c r="Q79" s="40"/>
      <c r="R79" s="40"/>
      <c r="AA79" s="386"/>
    </row>
    <row r="80" spans="1:28" ht="10.199999999999999" customHeight="1">
      <c r="C80" s="436" t="s">
        <v>64</v>
      </c>
      <c r="D80" s="436"/>
      <c r="E80" s="436"/>
      <c r="F80" s="436"/>
      <c r="G80" s="436"/>
      <c r="H80" s="436"/>
      <c r="AA80" s="386"/>
      <c r="AB80" s="20"/>
    </row>
    <row r="81" spans="2:30" ht="10.199999999999999" customHeight="1">
      <c r="B81" s="39"/>
      <c r="C81" s="436"/>
      <c r="D81" s="436"/>
      <c r="E81" s="436"/>
      <c r="F81" s="436"/>
      <c r="G81" s="436"/>
      <c r="H81" s="436"/>
      <c r="I81" s="39"/>
      <c r="J81" s="39"/>
      <c r="K81" s="39"/>
      <c r="L81" s="39"/>
      <c r="N81" s="38"/>
      <c r="O81" s="38"/>
      <c r="Q81" s="40"/>
      <c r="R81" s="40"/>
      <c r="AA81" s="386"/>
    </row>
    <row r="82" spans="2:30" ht="10.199999999999999" customHeight="1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N82" s="38"/>
      <c r="O82" s="38"/>
      <c r="Q82" s="40"/>
      <c r="R82" s="40"/>
      <c r="AA82" s="386"/>
      <c r="AB82" s="240"/>
      <c r="AC82" s="240"/>
      <c r="AD82" s="19"/>
    </row>
    <row r="83" spans="2:30" ht="10.199999999999999" customHeight="1">
      <c r="AA83" s="386"/>
    </row>
    <row r="84" spans="2:30" ht="10.199999999999999" customHeight="1">
      <c r="B84" s="4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42"/>
      <c r="S84" s="14"/>
      <c r="T84" s="14"/>
      <c r="U84" s="41"/>
      <c r="V84" s="41"/>
      <c r="W84" s="36"/>
      <c r="X84" s="36"/>
      <c r="Y84" s="36"/>
      <c r="Z84" s="36"/>
      <c r="AA84" s="386"/>
    </row>
    <row r="85" spans="2:30" ht="10.199999999999999" customHeight="1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14"/>
      <c r="S85" s="14"/>
      <c r="T85" s="14"/>
      <c r="U85" s="41"/>
      <c r="V85" s="36"/>
      <c r="W85" s="36"/>
      <c r="X85" s="36"/>
      <c r="Y85" s="36"/>
      <c r="Z85" s="36"/>
      <c r="AA85" s="386"/>
    </row>
    <row r="86" spans="2:30" ht="10.199999999999999" customHeight="1">
      <c r="C86" s="240"/>
      <c r="D86" s="240"/>
      <c r="E86" s="240"/>
      <c r="F86" s="240"/>
      <c r="G86" s="240"/>
      <c r="H86" s="240"/>
      <c r="K86" s="240"/>
      <c r="L86" s="240"/>
      <c r="M86" s="240"/>
      <c r="N86" s="240"/>
      <c r="O86" s="240"/>
      <c r="P86" s="240"/>
      <c r="S86" s="240"/>
      <c r="T86" s="240"/>
      <c r="U86" s="240"/>
      <c r="V86" s="240"/>
      <c r="W86" s="240"/>
      <c r="X86" s="240"/>
      <c r="AA86" s="386"/>
    </row>
    <row r="87" spans="2:30" ht="10.199999999999999" customHeight="1">
      <c r="B87" s="41"/>
      <c r="C87" s="398"/>
      <c r="D87" s="398"/>
      <c r="E87" s="398"/>
      <c r="F87" s="398"/>
      <c r="G87" s="398"/>
      <c r="H87" s="398"/>
      <c r="K87" s="398"/>
      <c r="L87" s="398"/>
      <c r="M87" s="398"/>
      <c r="N87" s="398"/>
      <c r="O87" s="398"/>
      <c r="P87" s="398"/>
      <c r="S87" s="398"/>
      <c r="T87" s="398"/>
      <c r="U87" s="398"/>
      <c r="V87" s="398"/>
      <c r="W87" s="398"/>
      <c r="X87" s="398"/>
      <c r="AA87" s="386"/>
      <c r="AD87" s="15"/>
    </row>
    <row r="88" spans="2:30" ht="10.199999999999999" customHeight="1">
      <c r="B88" s="41"/>
      <c r="AA88" s="386"/>
    </row>
    <row r="89" spans="2:30" ht="12.6" customHeight="1">
      <c r="B89" s="22"/>
      <c r="C89" s="291" t="s">
        <v>0</v>
      </c>
      <c r="D89" s="291"/>
      <c r="E89" s="291"/>
      <c r="F89" s="291"/>
      <c r="G89" s="291"/>
      <c r="H89" s="291"/>
      <c r="I89" s="63"/>
      <c r="J89" s="63"/>
      <c r="K89" s="701" t="s">
        <v>370</v>
      </c>
      <c r="L89" s="701"/>
      <c r="M89" s="701"/>
      <c r="N89" s="701"/>
      <c r="O89" s="701"/>
      <c r="P89" s="701"/>
      <c r="Q89" s="63"/>
      <c r="R89" s="63"/>
      <c r="S89" s="701" t="s">
        <v>370</v>
      </c>
      <c r="T89" s="701"/>
      <c r="U89" s="701"/>
      <c r="V89" s="701"/>
      <c r="W89" s="701"/>
      <c r="X89" s="701"/>
      <c r="AA89" s="386"/>
    </row>
    <row r="90" spans="2:30" ht="10.199999999999999" customHeight="1">
      <c r="B90" s="22"/>
      <c r="AA90" s="386"/>
    </row>
    <row r="91" spans="2:30" ht="10.199999999999999" customHeight="1">
      <c r="AA91" s="386"/>
    </row>
    <row r="92" spans="2:30" ht="10.199999999999999" customHeight="1">
      <c r="AA92" s="386"/>
    </row>
    <row r="93" spans="2:30" ht="10.199999999999999" customHeight="1">
      <c r="AA93" s="386"/>
    </row>
    <row r="94" spans="2:30" ht="10.199999999999999" customHeight="1">
      <c r="B94" s="22"/>
      <c r="C94" s="36"/>
      <c r="D94" s="36"/>
      <c r="E94" s="36"/>
      <c r="F94" s="36"/>
      <c r="G94" s="22"/>
      <c r="H94" s="22"/>
      <c r="I94" s="22"/>
      <c r="AA94" s="386"/>
    </row>
    <row r="95" spans="2:30" ht="10.199999999999999" customHeight="1" thickBot="1">
      <c r="B95" s="36"/>
      <c r="C95" s="36"/>
      <c r="D95" s="36"/>
      <c r="E95" s="36"/>
      <c r="F95" s="36"/>
      <c r="G95" s="22"/>
      <c r="H95" s="22"/>
      <c r="I95" s="22"/>
      <c r="AA95" s="386"/>
    </row>
    <row r="96" spans="2:30" ht="10.199999999999999" customHeight="1">
      <c r="C96" s="599" t="s">
        <v>1</v>
      </c>
      <c r="D96" s="600"/>
      <c r="E96" s="600"/>
      <c r="F96" s="600"/>
      <c r="G96" s="600"/>
      <c r="H96" s="851" t="s">
        <v>90</v>
      </c>
      <c r="I96" s="852"/>
      <c r="J96" s="852"/>
      <c r="K96" s="852"/>
      <c r="L96" s="852"/>
      <c r="M96" s="852"/>
      <c r="N96" s="852"/>
      <c r="O96" s="852"/>
      <c r="P96" s="852"/>
      <c r="Q96" s="852"/>
      <c r="R96" s="1"/>
      <c r="S96" s="1"/>
      <c r="T96" s="1"/>
      <c r="U96" s="1"/>
      <c r="V96" s="1"/>
      <c r="W96" s="1"/>
      <c r="X96" s="1"/>
      <c r="Y96" s="2"/>
      <c r="Z96" s="3"/>
      <c r="AA96" s="386"/>
    </row>
    <row r="97" spans="2:27" ht="10.199999999999999" customHeight="1">
      <c r="B97" s="36"/>
      <c r="C97" s="581"/>
      <c r="D97" s="318"/>
      <c r="E97" s="318"/>
      <c r="F97" s="318"/>
      <c r="G97" s="318"/>
      <c r="H97" s="853"/>
      <c r="I97" s="853"/>
      <c r="J97" s="853"/>
      <c r="K97" s="853"/>
      <c r="L97" s="853"/>
      <c r="M97" s="853"/>
      <c r="N97" s="853"/>
      <c r="O97" s="853"/>
      <c r="P97" s="853"/>
      <c r="Q97" s="853"/>
      <c r="Y97" s="4"/>
      <c r="Z97" s="3"/>
      <c r="AA97" s="386"/>
    </row>
    <row r="98" spans="2:27" ht="10.199999999999999" customHeight="1">
      <c r="B98" s="36"/>
      <c r="C98" s="3"/>
      <c r="Y98" s="4"/>
      <c r="Z98" s="3"/>
      <c r="AA98" s="386"/>
    </row>
    <row r="99" spans="2:27" ht="9.6" customHeight="1">
      <c r="B99" s="21"/>
      <c r="C99" s="684" t="s">
        <v>175</v>
      </c>
      <c r="D99" s="240"/>
      <c r="E99" s="240"/>
      <c r="F99" s="240"/>
      <c r="G99" s="240"/>
      <c r="H99" s="240"/>
      <c r="I99" s="465"/>
      <c r="J99" s="465"/>
      <c r="K99" s="708"/>
      <c r="L99" s="36"/>
      <c r="M99" s="36"/>
      <c r="N99" s="77"/>
      <c r="Q99" s="77"/>
      <c r="T99" s="37"/>
      <c r="U99" s="37"/>
      <c r="V99" s="36"/>
      <c r="W99" s="36"/>
      <c r="Y99" s="4"/>
      <c r="Z99" s="3"/>
      <c r="AA99" s="386"/>
    </row>
    <row r="100" spans="2:27" ht="10.199999999999999" customHeight="1">
      <c r="B100" s="36"/>
      <c r="C100" s="407"/>
      <c r="D100" s="240"/>
      <c r="E100" s="240"/>
      <c r="F100" s="240"/>
      <c r="G100" s="240"/>
      <c r="H100" s="240"/>
      <c r="I100" s="484"/>
      <c r="J100" s="484"/>
      <c r="K100" s="709"/>
      <c r="L100" s="36"/>
      <c r="M100" s="36"/>
      <c r="T100" s="37"/>
      <c r="U100" s="37"/>
      <c r="V100" s="36"/>
      <c r="W100" s="36"/>
      <c r="Y100" s="4"/>
      <c r="Z100" s="3"/>
      <c r="AA100" s="386"/>
    </row>
    <row r="101" spans="2:27" ht="10.199999999999999" customHeight="1">
      <c r="B101" s="36"/>
      <c r="C101" s="24"/>
      <c r="D101" s="21"/>
      <c r="E101" s="21"/>
      <c r="F101" s="21"/>
      <c r="G101" s="18"/>
      <c r="H101" s="18"/>
      <c r="I101" s="18"/>
      <c r="Y101" s="4"/>
      <c r="Z101" s="3"/>
      <c r="AA101" s="386"/>
    </row>
    <row r="102" spans="2:27" ht="10.199999999999999" customHeight="1">
      <c r="B102" s="21"/>
      <c r="C102" s="684" t="s">
        <v>176</v>
      </c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240"/>
      <c r="Q102" s="240"/>
      <c r="R102" s="240"/>
      <c r="T102" s="465"/>
      <c r="U102" s="465"/>
      <c r="V102" s="708"/>
      <c r="Y102" s="4"/>
      <c r="Z102" s="3"/>
      <c r="AA102" s="386"/>
    </row>
    <row r="103" spans="2:27" ht="10.199999999999999" customHeight="1">
      <c r="B103" s="21"/>
      <c r="C103" s="581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240"/>
      <c r="Q103" s="240"/>
      <c r="R103" s="240"/>
      <c r="T103" s="484"/>
      <c r="U103" s="484"/>
      <c r="V103" s="709"/>
      <c r="Y103" s="4"/>
      <c r="Z103" s="3"/>
      <c r="AA103" s="386"/>
    </row>
    <row r="104" spans="2:27" ht="10.199999999999999" customHeight="1">
      <c r="B104" s="21"/>
      <c r="C104" s="24"/>
      <c r="D104" s="21"/>
      <c r="E104" s="21"/>
      <c r="F104" s="21"/>
      <c r="G104" s="18"/>
      <c r="H104" s="18"/>
      <c r="I104" s="18"/>
      <c r="Y104" s="4"/>
      <c r="Z104" s="3"/>
      <c r="AA104" s="386"/>
    </row>
    <row r="105" spans="2:27" ht="10.199999999999999" customHeight="1" thickBot="1">
      <c r="B105" s="44"/>
      <c r="C105" s="25"/>
      <c r="D105" s="26"/>
      <c r="E105" s="26"/>
      <c r="F105" s="26"/>
      <c r="G105" s="27"/>
      <c r="H105" s="27"/>
      <c r="I105" s="2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3"/>
      <c r="AA105" s="386"/>
    </row>
    <row r="106" spans="2:27" ht="10.199999999999999" customHeight="1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C109" s="401" t="s">
        <v>8</v>
      </c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AA109" s="386"/>
    </row>
    <row r="110" spans="2:27" ht="10.199999999999999" customHeight="1">
      <c r="C110" s="401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AA110" s="386"/>
    </row>
    <row r="111" spans="2:27" ht="10.199999999999999" customHeight="1">
      <c r="AA111" s="386"/>
    </row>
    <row r="112" spans="2:27" ht="10.199999999999999" customHeight="1">
      <c r="AA112" s="386"/>
    </row>
    <row r="113" spans="27:27" ht="10.199999999999999" customHeight="1">
      <c r="AA113" s="386"/>
    </row>
    <row r="114" spans="27:27" ht="10.199999999999999" customHeight="1">
      <c r="AA114" s="386"/>
    </row>
    <row r="115" spans="27:27" ht="10.199999999999999" customHeight="1">
      <c r="AA115" s="386"/>
    </row>
    <row r="116" spans="27:27" ht="10.199999999999999" customHeight="1">
      <c r="AA116" s="386"/>
    </row>
    <row r="117" spans="27:27" ht="10.199999999999999" customHeight="1"/>
    <row r="118" spans="27:27" ht="10.199999999999999" customHeight="1"/>
    <row r="119" spans="27:27" ht="10.199999999999999" customHeight="1"/>
    <row r="120" spans="27:27" ht="10.199999999999999" customHeight="1"/>
    <row r="121" spans="27:27" ht="10.199999999999999" customHeight="1"/>
    <row r="122" spans="27:27" ht="10.199999999999999" customHeight="1"/>
    <row r="123" spans="27:27" ht="10.199999999999999" customHeight="1"/>
    <row r="124" spans="27:27" ht="10.199999999999999" customHeight="1"/>
    <row r="125" spans="27:27" ht="10.199999999999999" customHeight="1"/>
    <row r="126" spans="27:27" ht="10.199999999999999" customHeight="1"/>
    <row r="127" spans="27:27" ht="10.199999999999999" customHeight="1"/>
    <row r="128" spans="27:27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</sheetData>
  <sheetProtection algorithmName="SHA-512" hashValue="Dv5aiRiNq0yUDcNrkbE+1l0DuMOMsHkFB6QsxjgRMamrRJQhOElt/eCW+FS1MWGFhjTgGXIZ6ddd9FVM54YEiA==" saltValue="woMLV8zBsZkOshyAvI5ORw==" spinCount="100000" sheet="1" selectLockedCells="1"/>
  <mergeCells count="62">
    <mergeCell ref="B36:B37"/>
    <mergeCell ref="B41:B42"/>
    <mergeCell ref="C43:Y44"/>
    <mergeCell ref="C41:M42"/>
    <mergeCell ref="N41:Q42"/>
    <mergeCell ref="R41:X42"/>
    <mergeCell ref="AB82:AC82"/>
    <mergeCell ref="B2:C3"/>
    <mergeCell ref="E2:G3"/>
    <mergeCell ref="I2:S3"/>
    <mergeCell ref="B4:D4"/>
    <mergeCell ref="E4:G4"/>
    <mergeCell ref="I4:S4"/>
    <mergeCell ref="V2:Y3"/>
    <mergeCell ref="B8:Y9"/>
    <mergeCell ref="B10:Y11"/>
    <mergeCell ref="W21:Z21"/>
    <mergeCell ref="C15:E16"/>
    <mergeCell ref="C18:L19"/>
    <mergeCell ref="C21:L22"/>
    <mergeCell ref="Q26:U26"/>
    <mergeCell ref="X24:Z25"/>
    <mergeCell ref="D54:D55"/>
    <mergeCell ref="D57:D58"/>
    <mergeCell ref="O24:W25"/>
    <mergeCell ref="X26:Z26"/>
    <mergeCell ref="C24:L25"/>
    <mergeCell ref="D48:D49"/>
    <mergeCell ref="D51:D52"/>
    <mergeCell ref="C33:I34"/>
    <mergeCell ref="C38:Y39"/>
    <mergeCell ref="C36:I37"/>
    <mergeCell ref="J36:L37"/>
    <mergeCell ref="M36:Y37"/>
    <mergeCell ref="E48:X49"/>
    <mergeCell ref="E51:W52"/>
    <mergeCell ref="E57:W58"/>
    <mergeCell ref="C45:Q46"/>
    <mergeCell ref="J74:J75"/>
    <mergeCell ref="M74:T75"/>
    <mergeCell ref="C66:Y67"/>
    <mergeCell ref="C71:Y72"/>
    <mergeCell ref="C63:Y64"/>
    <mergeCell ref="C74:F75"/>
    <mergeCell ref="G74:I75"/>
    <mergeCell ref="K74:L75"/>
    <mergeCell ref="AA1:AA116"/>
    <mergeCell ref="K86:P87"/>
    <mergeCell ref="S86:X87"/>
    <mergeCell ref="C80:H81"/>
    <mergeCell ref="C86:H87"/>
    <mergeCell ref="C109:Q110"/>
    <mergeCell ref="C102:R103"/>
    <mergeCell ref="C89:H89"/>
    <mergeCell ref="K89:P89"/>
    <mergeCell ref="S89:X89"/>
    <mergeCell ref="C96:G97"/>
    <mergeCell ref="H96:Q97"/>
    <mergeCell ref="C99:H100"/>
    <mergeCell ref="I99:K100"/>
    <mergeCell ref="T102:V103"/>
    <mergeCell ref="E54:W55"/>
  </mergeCells>
  <dataValidations count="1">
    <dataValidation type="list" allowBlank="1" showInputMessage="1" showErrorMessage="1" prompt="Bitte Anrede auswählen" sqref="C15" xr:uid="{00000000-0002-0000-1F00-000000000000}">
      <formula1>"Herrn, Frau"</formula1>
    </dataValidation>
  </dataValidations>
  <pageMargins left="0.7" right="0.7" top="0.78740157499999996" bottom="0.78740157499999996" header="0.3" footer="0.3"/>
  <pageSetup paperSize="9" scale="6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tabColor theme="3" tint="0.39997558519241921"/>
  </sheetPr>
  <dimension ref="A1:AD129"/>
  <sheetViews>
    <sheetView showGridLines="0" zoomScaleNormal="100" workbookViewId="0">
      <selection activeCell="O153" sqref="O153"/>
    </sheetView>
  </sheetViews>
  <sheetFormatPr baseColWidth="10" defaultRowHeight="13.2"/>
  <cols>
    <col min="1" max="24" width="4.6640625" customWidth="1"/>
    <col min="25" max="25" width="5.6640625" customWidth="1"/>
    <col min="26" max="26" width="1.88671875" customWidth="1"/>
    <col min="27" max="27" width="9.5546875" customWidth="1"/>
  </cols>
  <sheetData>
    <row r="1" spans="1:27" ht="10.199999999999999" customHeight="1">
      <c r="AA1" s="385" t="s">
        <v>413</v>
      </c>
    </row>
    <row r="2" spans="1:27" ht="10.199999999999999" customHeight="1">
      <c r="B2" s="686" t="s">
        <v>178</v>
      </c>
      <c r="C2" s="286"/>
      <c r="D2" s="286"/>
      <c r="E2" s="52"/>
      <c r="F2" s="52"/>
      <c r="G2" s="52"/>
      <c r="H2" s="52"/>
      <c r="I2" s="29"/>
      <c r="L2" s="14"/>
      <c r="M2" s="14"/>
      <c r="N2" s="14"/>
      <c r="O2" s="14"/>
      <c r="P2" s="14"/>
      <c r="Q2" s="14"/>
      <c r="R2" s="14"/>
      <c r="S2" s="14"/>
      <c r="V2" s="380" t="s">
        <v>372</v>
      </c>
      <c r="W2" s="381"/>
      <c r="X2" s="381"/>
      <c r="Y2" s="381"/>
      <c r="AA2" s="386"/>
    </row>
    <row r="3" spans="1:27" ht="10.199999999999999" customHeight="1">
      <c r="B3" s="286"/>
      <c r="C3" s="286"/>
      <c r="D3" s="286"/>
      <c r="E3" s="52"/>
      <c r="F3" s="52"/>
      <c r="G3" s="52"/>
      <c r="H3" s="52"/>
      <c r="L3" s="14"/>
      <c r="M3" s="14"/>
      <c r="N3" s="14"/>
      <c r="O3" s="14"/>
      <c r="P3" s="14"/>
      <c r="Q3" s="14"/>
      <c r="R3" s="14"/>
      <c r="S3" s="14"/>
      <c r="V3" s="381"/>
      <c r="W3" s="381"/>
      <c r="X3" s="381"/>
      <c r="Y3" s="381"/>
      <c r="AA3" s="386"/>
    </row>
    <row r="4" spans="1:27" ht="10.199999999999999" customHeight="1">
      <c r="B4" s="52"/>
      <c r="C4" s="52"/>
      <c r="D4" s="52"/>
      <c r="E4" s="52"/>
      <c r="F4" s="52"/>
      <c r="G4" s="52"/>
      <c r="H4" s="52"/>
      <c r="L4" s="62"/>
      <c r="M4" s="62"/>
      <c r="N4" s="62"/>
      <c r="O4" s="62"/>
      <c r="P4" s="62"/>
      <c r="Q4" s="62"/>
      <c r="R4" s="62"/>
      <c r="S4" s="62"/>
      <c r="AA4" s="386"/>
    </row>
    <row r="5" spans="1:27" ht="10.199999999999999" customHeight="1">
      <c r="B5" s="649"/>
      <c r="C5" s="240"/>
      <c r="D5" s="240"/>
      <c r="E5" s="240"/>
      <c r="F5" s="240"/>
      <c r="G5" s="240"/>
      <c r="H5" s="240"/>
      <c r="I5" s="240"/>
      <c r="J5" s="240"/>
      <c r="K5" s="240"/>
      <c r="AA5" s="386"/>
    </row>
    <row r="6" spans="1:27" ht="9.6" customHeight="1">
      <c r="B6" s="687"/>
      <c r="C6" s="687"/>
      <c r="D6" s="687"/>
      <c r="E6" s="687"/>
      <c r="F6" s="687"/>
      <c r="G6" s="687"/>
      <c r="H6" s="687"/>
      <c r="I6" s="687"/>
      <c r="J6" s="687"/>
      <c r="K6" s="687"/>
      <c r="AA6" s="386"/>
    </row>
    <row r="7" spans="1:27" ht="10.199999999999999" customHeight="1">
      <c r="B7" s="52"/>
      <c r="C7" s="52"/>
      <c r="D7" s="52"/>
      <c r="E7" s="52"/>
      <c r="F7" s="52"/>
      <c r="G7" s="52"/>
      <c r="H7" s="5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1:27" ht="10.199999999999999" customHeight="1">
      <c r="B8" s="649"/>
      <c r="C8" s="240"/>
      <c r="D8" s="240"/>
      <c r="E8" s="240"/>
      <c r="F8" s="240"/>
      <c r="G8" s="240"/>
      <c r="H8" s="240"/>
      <c r="I8" s="240"/>
      <c r="J8" s="240"/>
      <c r="K8" s="240"/>
      <c r="Z8" s="32"/>
      <c r="AA8" s="386"/>
    </row>
    <row r="9" spans="1:27" ht="10.199999999999999" customHeight="1">
      <c r="B9" s="687"/>
      <c r="C9" s="687"/>
      <c r="D9" s="687"/>
      <c r="E9" s="687"/>
      <c r="F9" s="687"/>
      <c r="G9" s="687"/>
      <c r="H9" s="687"/>
      <c r="I9" s="687"/>
      <c r="J9" s="687"/>
      <c r="K9" s="687"/>
      <c r="Z9" s="33"/>
      <c r="AA9" s="386"/>
    </row>
    <row r="10" spans="1:27" ht="10.199999999999999" customHeight="1">
      <c r="B10" s="52"/>
      <c r="C10" s="52"/>
      <c r="D10" s="52"/>
      <c r="E10" s="52"/>
      <c r="F10" s="52"/>
      <c r="G10" s="52"/>
      <c r="H10" s="52"/>
      <c r="Z10" s="33"/>
      <c r="AA10" s="386"/>
    </row>
    <row r="11" spans="1:27" ht="10.199999999999999" customHeight="1">
      <c r="B11" s="649"/>
      <c r="C11" s="240"/>
      <c r="D11" s="240"/>
      <c r="E11" s="240"/>
      <c r="F11" s="240"/>
      <c r="G11" s="240"/>
      <c r="H11" s="240"/>
      <c r="I11" s="240"/>
      <c r="J11" s="240"/>
      <c r="K11" s="240"/>
      <c r="AA11" s="386"/>
    </row>
    <row r="12" spans="1:27" ht="10.199999999999999" customHeight="1"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AA12" s="386"/>
    </row>
    <row r="13" spans="1:27" ht="10.199999999999999" customHeight="1">
      <c r="B13" s="52"/>
      <c r="C13" s="52"/>
      <c r="D13" s="52"/>
      <c r="E13" s="52"/>
      <c r="F13" s="52"/>
      <c r="G13" s="52"/>
      <c r="H13" s="52"/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66"/>
      <c r="D15" s="34"/>
      <c r="E15" s="34"/>
      <c r="H15" s="34"/>
      <c r="I15" s="34"/>
      <c r="J15" s="34"/>
      <c r="K15" s="34"/>
      <c r="L15" s="3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370" t="s">
        <v>179</v>
      </c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14"/>
      <c r="AA16" s="386"/>
    </row>
    <row r="17" spans="1:29" ht="10.199999999999999" customHeight="1"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14"/>
      <c r="AA17" s="386"/>
    </row>
    <row r="18" spans="1:29" ht="10.199999999999999" customHeight="1">
      <c r="A18" s="35"/>
      <c r="B18" s="673" t="s">
        <v>491</v>
      </c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14"/>
      <c r="AA18" s="386"/>
    </row>
    <row r="19" spans="1:29" ht="10.199999999999999" customHeight="1">
      <c r="A19" s="35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14"/>
      <c r="AA19" s="386"/>
    </row>
    <row r="20" spans="1:29" ht="10.199999999999999" customHeight="1">
      <c r="A20" s="35"/>
      <c r="B20" s="36"/>
      <c r="C20" s="36"/>
      <c r="D20" s="36"/>
      <c r="E20" s="36"/>
      <c r="F20" s="47"/>
      <c r="G20" s="46"/>
      <c r="H20" s="46"/>
      <c r="I20" s="46"/>
      <c r="J20" s="46"/>
      <c r="K20" s="36"/>
      <c r="L20" s="3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86"/>
    </row>
    <row r="21" spans="1:29" ht="10.199999999999999" customHeight="1">
      <c r="A21" s="35"/>
      <c r="B21" s="36"/>
      <c r="C21" s="82"/>
      <c r="D21" s="36"/>
      <c r="E21" s="36"/>
      <c r="F21" s="36"/>
      <c r="G21" s="36"/>
      <c r="H21" s="36"/>
      <c r="I21" s="36"/>
      <c r="J21" s="36"/>
      <c r="K21" s="36"/>
      <c r="L21" s="36"/>
      <c r="M21" s="14"/>
      <c r="N21" s="14"/>
      <c r="O21" s="14"/>
      <c r="P21" s="14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386"/>
    </row>
    <row r="22" spans="1:29" ht="10.199999999999999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86"/>
    </row>
    <row r="23" spans="1:29" ht="10.199999999999999" customHeight="1">
      <c r="A23" s="35"/>
      <c r="B23" s="36"/>
      <c r="C23" s="36"/>
      <c r="D23" s="36"/>
      <c r="E23" s="36"/>
      <c r="F23" s="46"/>
      <c r="G23" s="36"/>
      <c r="H23" s="36"/>
      <c r="I23" s="36"/>
      <c r="J23" s="36"/>
      <c r="K23" s="36"/>
      <c r="L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86"/>
    </row>
    <row r="24" spans="1:29" ht="10.199999999999999" customHeight="1">
      <c r="A24" s="35"/>
      <c r="B24" s="36"/>
      <c r="C24" s="82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6"/>
      <c r="O24" s="76"/>
      <c r="P24" s="36"/>
      <c r="Q24" s="36"/>
      <c r="R24" s="36"/>
      <c r="S24" s="36"/>
      <c r="T24" s="36"/>
      <c r="U24" s="36"/>
      <c r="V24" s="36"/>
      <c r="X24" s="55"/>
      <c r="Y24" s="36"/>
      <c r="Z24" s="36"/>
      <c r="AA24" s="386"/>
    </row>
    <row r="25" spans="1:29" ht="10.199999999999999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O25" s="36"/>
      <c r="P25" s="36"/>
      <c r="Q25" s="36"/>
      <c r="R25" s="36"/>
      <c r="S25" s="36"/>
      <c r="T25" s="36"/>
      <c r="U25" s="36"/>
      <c r="V25" s="36"/>
      <c r="X25" s="36"/>
      <c r="Y25" s="36"/>
      <c r="Z25" s="36"/>
      <c r="AA25" s="386"/>
    </row>
    <row r="26" spans="1:29" ht="10.199999999999999" customHeight="1">
      <c r="A26" s="35"/>
      <c r="B26" s="36"/>
      <c r="C26" s="36"/>
      <c r="D26" s="36"/>
      <c r="E26" s="36"/>
      <c r="F26" s="64"/>
      <c r="G26" s="64"/>
      <c r="H26" s="64"/>
      <c r="I26" s="36"/>
      <c r="J26" s="36"/>
      <c r="K26" s="36"/>
      <c r="L26" s="36"/>
      <c r="O26" s="36"/>
      <c r="P26" s="36"/>
      <c r="Q26" s="62"/>
      <c r="R26" s="62"/>
      <c r="S26" s="62"/>
      <c r="T26" s="62"/>
      <c r="U26" s="62"/>
      <c r="V26" s="62"/>
      <c r="X26" s="62"/>
      <c r="Y26" s="14"/>
      <c r="Z26" s="14"/>
      <c r="AA26" s="386"/>
    </row>
    <row r="27" spans="1:29" ht="10.199999999999999" customHeight="1">
      <c r="A27" s="35"/>
      <c r="B27" s="36"/>
      <c r="C27" s="36"/>
      <c r="D27" s="36"/>
      <c r="E27" s="36"/>
      <c r="F27" s="64"/>
      <c r="G27" s="64"/>
      <c r="H27" s="64"/>
      <c r="I27" s="64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86"/>
    </row>
    <row r="28" spans="1:29" ht="10.199999999999999" customHeight="1">
      <c r="A28" s="35"/>
      <c r="B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86"/>
      <c r="AB28" s="17"/>
      <c r="AC28" s="17"/>
    </row>
    <row r="29" spans="1:29" ht="10.199999999999999" customHeight="1">
      <c r="A29" s="35"/>
      <c r="B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86"/>
    </row>
    <row r="30" spans="1:29" ht="10.199999999999999" customHeight="1">
      <c r="A30" s="35"/>
      <c r="B30" s="36"/>
      <c r="M30" s="37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86"/>
    </row>
    <row r="31" spans="1:29" ht="10.199999999999999" customHeigh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86"/>
    </row>
    <row r="32" spans="1:29" ht="10.199999999999999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14"/>
      <c r="AA32" s="386"/>
    </row>
    <row r="33" spans="1:27" ht="10.199999999999999" customHeight="1">
      <c r="A33" s="35"/>
      <c r="B33" s="36"/>
      <c r="C33" s="49"/>
      <c r="D33" s="49"/>
      <c r="E33" s="49"/>
      <c r="F33" s="49"/>
      <c r="G33" s="49"/>
      <c r="H33" s="49"/>
      <c r="I33" s="49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14"/>
      <c r="AA33" s="386"/>
    </row>
    <row r="34" spans="1:27" ht="10.199999999999999" customHeight="1">
      <c r="A34" s="35"/>
      <c r="B34" s="36"/>
      <c r="C34" s="49"/>
      <c r="D34" s="49"/>
      <c r="E34" s="49"/>
      <c r="F34" s="49"/>
      <c r="G34" s="49"/>
      <c r="H34" s="49"/>
      <c r="I34" s="49"/>
      <c r="J34" s="36"/>
      <c r="K34" s="36"/>
      <c r="L34" s="37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14"/>
      <c r="AA34" s="386"/>
    </row>
    <row r="35" spans="1:27" ht="10.199999999999999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4"/>
      <c r="AA35" s="386"/>
    </row>
    <row r="36" spans="1:27" ht="10.199999999999999" customHeight="1">
      <c r="A36" s="35"/>
      <c r="B36" s="36"/>
      <c r="C36" s="436" t="s">
        <v>180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14"/>
      <c r="AA36" s="386"/>
    </row>
    <row r="37" spans="1:27" ht="10.199999999999999" customHeight="1">
      <c r="A37" s="35"/>
      <c r="B37" s="36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14"/>
      <c r="AA37" s="386"/>
    </row>
    <row r="38" spans="1:27" ht="10.199999999999999" customHeight="1">
      <c r="A38" s="35"/>
      <c r="B38" s="36"/>
      <c r="C38" s="436" t="s">
        <v>181</v>
      </c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14"/>
      <c r="AA38" s="386"/>
    </row>
    <row r="39" spans="1:27" ht="10.199999999999999" customHeight="1">
      <c r="A39" s="35"/>
      <c r="B39" s="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14"/>
      <c r="AA39" s="386"/>
    </row>
    <row r="40" spans="1:27" ht="10.199999999999999" customHeight="1">
      <c r="A40" s="35"/>
      <c r="B40" s="36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14"/>
      <c r="AA40" s="386"/>
    </row>
    <row r="41" spans="1:27" ht="10.19999999999999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7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14"/>
      <c r="AA41" s="386"/>
    </row>
    <row r="42" spans="1:27" ht="10.199999999999999" customHeight="1">
      <c r="A42" s="35"/>
      <c r="B42" s="36"/>
      <c r="C42" s="36"/>
      <c r="D42" s="76"/>
      <c r="E42" s="49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49"/>
      <c r="Z42" s="49"/>
      <c r="AA42" s="386"/>
    </row>
    <row r="43" spans="1:27" ht="10.199999999999999" customHeight="1">
      <c r="A43" s="35"/>
      <c r="B43" s="36"/>
      <c r="C43" s="36"/>
      <c r="D43" s="7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49"/>
      <c r="Z43" s="49"/>
      <c r="AA43" s="386"/>
    </row>
    <row r="44" spans="1:27" ht="10.199999999999999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4"/>
      <c r="AA44" s="386"/>
    </row>
    <row r="45" spans="1:27" ht="10.199999999999999" customHeight="1">
      <c r="A45" s="35"/>
      <c r="B45" s="36"/>
      <c r="C45" s="36"/>
      <c r="D45" s="76"/>
      <c r="E45" s="49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14"/>
      <c r="AA45" s="386"/>
    </row>
    <row r="46" spans="1:27" ht="10.199999999999999" customHeight="1">
      <c r="A46" s="35"/>
      <c r="B46" s="36"/>
      <c r="D46" s="7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Z46" s="14"/>
      <c r="AA46" s="386"/>
    </row>
    <row r="47" spans="1:27" ht="10.199999999999999" customHeight="1">
      <c r="A47" s="35"/>
      <c r="B47" s="36"/>
      <c r="Z47" s="14"/>
      <c r="AA47" s="386"/>
    </row>
    <row r="48" spans="1:27" ht="10.199999999999999" customHeight="1">
      <c r="A48" s="35"/>
      <c r="B48" s="36"/>
      <c r="C48" s="36"/>
      <c r="D48" s="76"/>
      <c r="E48" s="49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14"/>
      <c r="AA48" s="386"/>
    </row>
    <row r="49" spans="1:27" ht="10.199999999999999" customHeight="1">
      <c r="A49" s="35"/>
      <c r="B49" s="36"/>
      <c r="C49" s="36"/>
      <c r="D49" s="7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14"/>
      <c r="AA49" s="386"/>
    </row>
    <row r="50" spans="1:27" ht="10.199999999999999" customHeigh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4"/>
      <c r="AA50" s="386"/>
    </row>
    <row r="51" spans="1:27" ht="10.199999999999999" customHeight="1">
      <c r="A51" s="35"/>
      <c r="B51" s="36"/>
      <c r="C51" s="36"/>
      <c r="D51" s="76"/>
      <c r="E51" s="49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14"/>
      <c r="AA51" s="386"/>
    </row>
    <row r="52" spans="1:27" ht="10.199999999999999" customHeight="1">
      <c r="A52" s="35"/>
      <c r="B52" s="36"/>
      <c r="C52" s="36"/>
      <c r="D52" s="7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14"/>
      <c r="AA52" s="386"/>
    </row>
    <row r="53" spans="1:27" ht="10.199999999999999" customHeigh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14"/>
      <c r="AA53" s="386"/>
    </row>
    <row r="54" spans="1:27" ht="10.199999999999999" customHeigh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14"/>
      <c r="AA54" s="386"/>
    </row>
    <row r="55" spans="1:27" ht="10.199999999999999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7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14"/>
      <c r="AA55" s="386"/>
    </row>
    <row r="56" spans="1:27" ht="10.199999999999999" customHeight="1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14"/>
      <c r="AA56" s="386"/>
    </row>
    <row r="57" spans="1:27" ht="10.199999999999999" customHeight="1">
      <c r="A57" s="35"/>
      <c r="B57" s="36"/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14"/>
      <c r="AA57" s="386"/>
    </row>
    <row r="58" spans="1:27" ht="10.199999999999999" customHeight="1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14"/>
      <c r="AA58" s="386"/>
    </row>
    <row r="59" spans="1:27" ht="10.199999999999999" customHeight="1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14"/>
      <c r="AA59" s="386"/>
    </row>
    <row r="60" spans="1:27" ht="10.199999999999999" customHeight="1">
      <c r="A60" s="35"/>
      <c r="B60" s="36"/>
      <c r="C60" s="49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14"/>
      <c r="AA60" s="386"/>
    </row>
    <row r="61" spans="1:27" ht="10.199999999999999" customHeight="1">
      <c r="A61" s="3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14"/>
      <c r="AA61" s="386"/>
    </row>
    <row r="62" spans="1:27" ht="10.199999999999999" customHeight="1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14"/>
      <c r="AA62" s="386"/>
    </row>
    <row r="63" spans="1:27" ht="10.199999999999999" customHeight="1">
      <c r="A63" s="35"/>
      <c r="B63" s="36"/>
      <c r="Z63" s="14"/>
      <c r="AA63" s="386"/>
    </row>
    <row r="64" spans="1:27" ht="10.199999999999999" customHeight="1">
      <c r="A64" s="35"/>
      <c r="B64" s="36"/>
      <c r="Z64" s="14"/>
      <c r="AA64" s="386"/>
    </row>
    <row r="65" spans="1:30" ht="10.199999999999999" customHeight="1">
      <c r="A65" s="35"/>
      <c r="B65" s="36"/>
      <c r="C65" s="49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14"/>
      <c r="AA65" s="386"/>
    </row>
    <row r="66" spans="1:30" ht="10.199999999999999" customHeight="1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4"/>
      <c r="AA66" s="386"/>
    </row>
    <row r="67" spans="1:30" ht="10.199999999999999" customHeight="1">
      <c r="AA67" s="386"/>
    </row>
    <row r="68" spans="1:30" ht="10.199999999999999" customHeight="1">
      <c r="C68" s="49"/>
      <c r="D68" s="36"/>
      <c r="E68" s="36"/>
      <c r="F68" s="36"/>
      <c r="G68" s="36"/>
      <c r="H68" s="36"/>
      <c r="I68" s="36"/>
      <c r="J68" s="49"/>
      <c r="K68" s="36"/>
      <c r="L68" s="36"/>
      <c r="M68" s="53"/>
      <c r="N68" s="56"/>
      <c r="O68" s="56"/>
      <c r="P68" s="49"/>
      <c r="Q68" s="36"/>
      <c r="R68" s="36"/>
      <c r="S68" s="36"/>
      <c r="T68" s="36"/>
      <c r="U68" s="36"/>
      <c r="V68" s="36"/>
      <c r="W68" s="36"/>
      <c r="X68" s="36"/>
      <c r="AA68" s="386"/>
    </row>
    <row r="69" spans="1:30" ht="10.199999999999999" customHeight="1">
      <c r="B69" s="28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53"/>
      <c r="N69" s="56"/>
      <c r="O69" s="56"/>
      <c r="P69" s="36"/>
      <c r="Q69" s="36"/>
      <c r="R69" s="36"/>
      <c r="S69" s="36"/>
      <c r="T69" s="36"/>
      <c r="U69" s="36"/>
      <c r="V69" s="36"/>
      <c r="W69" s="36"/>
      <c r="X69" s="36"/>
      <c r="AA69" s="386"/>
    </row>
    <row r="70" spans="1:30" ht="10.199999999999999" customHeight="1">
      <c r="N70" s="38"/>
      <c r="O70" s="38"/>
      <c r="AA70" s="386"/>
    </row>
    <row r="71" spans="1:30" ht="10.199999999999999" customHeight="1">
      <c r="AA71" s="386"/>
    </row>
    <row r="72" spans="1:30" ht="10.199999999999999" customHeigh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N72" s="38"/>
      <c r="O72" s="38"/>
      <c r="Q72" s="40"/>
      <c r="R72" s="40"/>
      <c r="AA72" s="386"/>
    </row>
    <row r="73" spans="1:30" ht="10.199999999999999" customHeight="1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N73" s="38"/>
      <c r="O73" s="38"/>
      <c r="Q73" s="40"/>
      <c r="R73" s="40"/>
      <c r="AA73" s="386"/>
    </row>
    <row r="74" spans="1:30" ht="10.199999999999999" customHeight="1">
      <c r="C74" s="436" t="s">
        <v>64</v>
      </c>
      <c r="D74" s="436"/>
      <c r="E74" s="436"/>
      <c r="F74" s="436"/>
      <c r="G74" s="436"/>
      <c r="H74" s="436"/>
      <c r="AA74" s="386"/>
      <c r="AB74" s="20"/>
    </row>
    <row r="75" spans="1:30" ht="10.199999999999999" customHeight="1">
      <c r="B75" s="39"/>
      <c r="C75" s="436"/>
      <c r="D75" s="436"/>
      <c r="E75" s="436"/>
      <c r="F75" s="436"/>
      <c r="G75" s="436"/>
      <c r="H75" s="436"/>
      <c r="I75" s="39"/>
      <c r="J75" s="39"/>
      <c r="K75" s="39"/>
      <c r="L75" s="39"/>
      <c r="N75" s="38"/>
      <c r="O75" s="38"/>
      <c r="Q75" s="40"/>
      <c r="R75" s="40"/>
      <c r="AA75" s="386"/>
    </row>
    <row r="76" spans="1:30" ht="10.199999999999999" customHeight="1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N76" s="38"/>
      <c r="O76" s="38"/>
      <c r="Q76" s="40"/>
      <c r="R76" s="40"/>
      <c r="AA76" s="386"/>
      <c r="AB76" s="240"/>
      <c r="AC76" s="240"/>
      <c r="AD76" s="19"/>
    </row>
    <row r="77" spans="1:30" ht="10.199999999999999" customHeight="1">
      <c r="AA77" s="386"/>
    </row>
    <row r="78" spans="1:30" ht="10.199999999999999" customHeight="1">
      <c r="B78" s="4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42"/>
      <c r="S78" s="14"/>
      <c r="T78" s="14"/>
      <c r="U78" s="41"/>
      <c r="V78" s="41"/>
      <c r="W78" s="36"/>
      <c r="X78" s="36"/>
      <c r="Y78" s="36"/>
      <c r="Z78" s="36"/>
      <c r="AA78" s="386"/>
    </row>
    <row r="79" spans="1:30" ht="10.199999999999999" customHeight="1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14"/>
      <c r="S79" s="14"/>
      <c r="T79" s="14"/>
      <c r="U79" s="41"/>
      <c r="V79" s="36"/>
      <c r="W79" s="36"/>
      <c r="X79" s="36"/>
      <c r="Y79" s="36"/>
      <c r="Z79" s="36"/>
      <c r="AA79" s="386"/>
    </row>
    <row r="80" spans="1:30" ht="10.199999999999999" customHeight="1">
      <c r="C80" s="240"/>
      <c r="D80" s="240"/>
      <c r="E80" s="240"/>
      <c r="F80" s="240"/>
      <c r="G80" s="240"/>
      <c r="H80" s="240"/>
      <c r="I80" s="240"/>
      <c r="J80" s="240"/>
      <c r="K80" s="240"/>
      <c r="P80" s="240"/>
      <c r="Q80" s="240"/>
      <c r="R80" s="240"/>
      <c r="S80" s="240"/>
      <c r="T80" s="240"/>
      <c r="U80" s="240"/>
      <c r="V80" s="240"/>
      <c r="W80" s="240"/>
      <c r="X80" s="240"/>
      <c r="AA80" s="386"/>
    </row>
    <row r="81" spans="2:30" ht="10.199999999999999" customHeight="1">
      <c r="B81" s="41"/>
      <c r="C81" s="240"/>
      <c r="D81" s="240"/>
      <c r="E81" s="240"/>
      <c r="F81" s="240"/>
      <c r="G81" s="240"/>
      <c r="H81" s="240"/>
      <c r="I81" s="240"/>
      <c r="J81" s="240"/>
      <c r="K81" s="240"/>
      <c r="P81" s="240"/>
      <c r="Q81" s="240"/>
      <c r="R81" s="240"/>
      <c r="S81" s="240"/>
      <c r="T81" s="240"/>
      <c r="U81" s="240"/>
      <c r="V81" s="240"/>
      <c r="W81" s="240"/>
      <c r="X81" s="240"/>
      <c r="AA81" s="386"/>
      <c r="AD81" s="15"/>
    </row>
    <row r="82" spans="2:30" ht="10.199999999999999" customHeight="1">
      <c r="B82" s="41"/>
      <c r="C82" s="687"/>
      <c r="D82" s="687"/>
      <c r="E82" s="687"/>
      <c r="F82" s="687"/>
      <c r="G82" s="687"/>
      <c r="H82" s="687"/>
      <c r="I82" s="687"/>
      <c r="J82" s="687"/>
      <c r="K82" s="687"/>
      <c r="P82" s="687"/>
      <c r="Q82" s="687"/>
      <c r="R82" s="687"/>
      <c r="S82" s="687"/>
      <c r="T82" s="687"/>
      <c r="U82" s="687"/>
      <c r="V82" s="687"/>
      <c r="W82" s="687"/>
      <c r="X82" s="687"/>
      <c r="AA82" s="386"/>
    </row>
    <row r="83" spans="2:30" ht="10.199999999999999" customHeight="1">
      <c r="B83" s="22"/>
      <c r="C83" s="291" t="s">
        <v>160</v>
      </c>
      <c r="D83" s="291"/>
      <c r="E83" s="291"/>
      <c r="F83" s="291"/>
      <c r="G83" s="291"/>
      <c r="H83" s="291"/>
      <c r="I83" s="930"/>
      <c r="J83" s="930"/>
      <c r="K83" s="930"/>
      <c r="L83" s="62"/>
      <c r="M83" s="62"/>
      <c r="N83" s="62"/>
      <c r="O83" s="62"/>
      <c r="P83" s="291" t="s">
        <v>89</v>
      </c>
      <c r="Q83" s="930"/>
      <c r="R83" s="930"/>
      <c r="S83" s="930"/>
      <c r="T83" s="930"/>
      <c r="U83" s="930"/>
      <c r="V83" s="930"/>
      <c r="W83" s="930"/>
      <c r="X83" s="930"/>
      <c r="AA83" s="386"/>
    </row>
    <row r="84" spans="2:30" ht="10.199999999999999" customHeight="1">
      <c r="B84" s="22"/>
      <c r="AA84" s="386"/>
    </row>
    <row r="85" spans="2:30" ht="10.199999999999999" customHeight="1">
      <c r="AA85" s="386"/>
    </row>
    <row r="86" spans="2:30" ht="10.199999999999999" customHeight="1">
      <c r="AA86" s="386"/>
    </row>
    <row r="87" spans="2:30" ht="10.199999999999999" customHeight="1">
      <c r="AA87" s="386"/>
    </row>
    <row r="88" spans="2:30" ht="10.199999999999999" customHeight="1">
      <c r="B88" s="22"/>
      <c r="C88" s="36"/>
      <c r="D88" s="36"/>
      <c r="E88" s="36"/>
      <c r="F88" s="36"/>
      <c r="G88" s="22"/>
      <c r="H88" s="22"/>
      <c r="I88" s="22"/>
      <c r="AA88" s="386"/>
    </row>
    <row r="89" spans="2:30" ht="10.199999999999999" customHeight="1">
      <c r="B89" s="36"/>
      <c r="C89" s="36"/>
      <c r="D89" s="36"/>
      <c r="E89" s="36"/>
      <c r="F89" s="36"/>
      <c r="G89" s="22"/>
      <c r="H89" s="22"/>
      <c r="I89" s="22"/>
      <c r="AA89" s="386"/>
    </row>
    <row r="90" spans="2:30" ht="10.199999999999999" customHeight="1">
      <c r="C90" s="22"/>
      <c r="D90" s="36"/>
      <c r="E90" s="36"/>
      <c r="F90" s="36"/>
      <c r="G90" s="36"/>
      <c r="H90" s="83"/>
      <c r="I90" s="84"/>
      <c r="J90" s="84"/>
      <c r="K90" s="84"/>
      <c r="L90" s="84"/>
      <c r="M90" s="84"/>
      <c r="N90" s="84"/>
      <c r="O90" s="84"/>
      <c r="P90" s="84"/>
      <c r="Q90" s="84"/>
      <c r="AA90" s="386"/>
    </row>
    <row r="91" spans="2:30" ht="10.199999999999999" customHeight="1">
      <c r="B91" s="36"/>
      <c r="C91" s="36"/>
      <c r="D91" s="36"/>
      <c r="E91" s="36"/>
      <c r="F91" s="36"/>
      <c r="G91" s="36"/>
      <c r="H91" s="84"/>
      <c r="I91" s="84"/>
      <c r="J91" s="84"/>
      <c r="K91" s="84"/>
      <c r="L91" s="84"/>
      <c r="M91" s="84"/>
      <c r="N91" s="84"/>
      <c r="O91" s="84"/>
      <c r="P91" s="84"/>
      <c r="Q91" s="84"/>
      <c r="AA91" s="386"/>
    </row>
    <row r="92" spans="2:30" ht="10.199999999999999" customHeight="1">
      <c r="B92" s="36"/>
      <c r="AA92" s="386"/>
    </row>
    <row r="93" spans="2:30" ht="9.6" customHeight="1">
      <c r="B93" s="21"/>
      <c r="C93" s="77"/>
      <c r="I93" s="37"/>
      <c r="J93" s="37"/>
      <c r="K93" s="36"/>
      <c r="L93" s="36"/>
      <c r="M93" s="36"/>
      <c r="N93" s="77"/>
      <c r="Q93" s="77"/>
      <c r="T93" s="37"/>
      <c r="U93" s="37"/>
      <c r="V93" s="36"/>
      <c r="W93" s="36"/>
      <c r="AA93" s="386"/>
    </row>
    <row r="94" spans="2:30" ht="10.199999999999999" customHeight="1">
      <c r="B94" s="36"/>
      <c r="I94" s="37"/>
      <c r="J94" s="37"/>
      <c r="K94" s="36"/>
      <c r="L94" s="36"/>
      <c r="M94" s="36"/>
      <c r="T94" s="37"/>
      <c r="U94" s="37"/>
      <c r="V94" s="36"/>
      <c r="W94" s="36"/>
      <c r="AA94" s="386"/>
    </row>
    <row r="95" spans="2:30" ht="10.199999999999999" customHeight="1">
      <c r="B95" s="36"/>
      <c r="C95" s="21"/>
      <c r="D95" s="21"/>
      <c r="E95" s="21"/>
      <c r="F95" s="21"/>
      <c r="G95" s="18"/>
      <c r="H95" s="18"/>
      <c r="I95" s="18"/>
      <c r="AA95" s="386"/>
    </row>
    <row r="96" spans="2:30" ht="10.199999999999999" customHeight="1">
      <c r="B96" s="21"/>
      <c r="C96" s="7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T96" s="37"/>
      <c r="U96" s="37"/>
      <c r="AA96" s="386"/>
    </row>
    <row r="97" spans="2:27" ht="10.199999999999999" customHeight="1">
      <c r="B97" s="21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T97" s="37"/>
      <c r="U97" s="37"/>
      <c r="AA97" s="386"/>
    </row>
    <row r="98" spans="2:27" ht="10.199999999999999" customHeight="1">
      <c r="B98" s="21"/>
      <c r="C98" s="21"/>
      <c r="D98" s="21"/>
      <c r="E98" s="21"/>
      <c r="F98" s="21"/>
      <c r="G98" s="18"/>
      <c r="H98" s="18"/>
      <c r="I98" s="18"/>
      <c r="AA98" s="386"/>
    </row>
    <row r="99" spans="2:27" ht="10.199999999999999" customHeight="1">
      <c r="B99" s="44"/>
      <c r="C99" s="21"/>
      <c r="D99" s="21"/>
      <c r="E99" s="21"/>
      <c r="F99" s="21"/>
      <c r="G99" s="18"/>
      <c r="H99" s="18"/>
      <c r="I99" s="18"/>
      <c r="AA99" s="386"/>
    </row>
    <row r="100" spans="2:27" ht="10.199999999999999" customHeight="1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AA100" s="386"/>
    </row>
    <row r="101" spans="2:27" ht="10.199999999999999" customHeight="1">
      <c r="AA101" s="386"/>
    </row>
    <row r="102" spans="2:27" ht="10.199999999999999" customHeight="1">
      <c r="AA102" s="386"/>
    </row>
    <row r="103" spans="2:27" ht="10.199999999999999" customHeight="1">
      <c r="C103" s="401" t="s">
        <v>8</v>
      </c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AA103" s="386"/>
    </row>
    <row r="104" spans="2:27" ht="10.199999999999999" customHeight="1"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AA104" s="386"/>
    </row>
    <row r="105" spans="2:27" ht="10.199999999999999" customHeight="1">
      <c r="AA105" s="386"/>
    </row>
    <row r="106" spans="2:27" ht="10.199999999999999" customHeight="1"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>
      <c r="AA110" s="386"/>
    </row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</sheetData>
  <sheetProtection algorithmName="SHA-512" hashValue="9Mw0byY9c2+6ryM54IgVUJUn+5sJ2252bFAJ0cgtvRmPuzRRmMRNQxM+JcPzkZ2z6jLiBqCsL6fmltTnckMaKg==" saltValue="uFfdtm2+4ezP/+L0LUdPOw==" spinCount="100000" sheet="1" objects="1" scenarios="1" selectLockedCells="1"/>
  <mergeCells count="17">
    <mergeCell ref="V2:Y3"/>
    <mergeCell ref="AA1:AA110"/>
    <mergeCell ref="C80:K82"/>
    <mergeCell ref="P80:X82"/>
    <mergeCell ref="C103:Q104"/>
    <mergeCell ref="C36:Y37"/>
    <mergeCell ref="C83:K83"/>
    <mergeCell ref="P83:X83"/>
    <mergeCell ref="C74:H75"/>
    <mergeCell ref="B2:D3"/>
    <mergeCell ref="B5:K6"/>
    <mergeCell ref="B8:K9"/>
    <mergeCell ref="B11:K12"/>
    <mergeCell ref="AB76:AC76"/>
    <mergeCell ref="C38:Y39"/>
    <mergeCell ref="B16:Y17"/>
    <mergeCell ref="B18:Y19"/>
  </mergeCells>
  <dataValidations count="1">
    <dataValidation type="list" allowBlank="1" showInputMessage="1" showErrorMessage="1" prompt="Bitte Anrede auswählen" sqref="C15" xr:uid="{00000000-0002-0000-2000-000000000000}">
      <formula1>"Herrn, Frau"</formula1>
    </dataValidation>
  </dataValidations>
  <pageMargins left="0.7" right="0.7" top="0.78740157499999996" bottom="0.78740157499999996" header="0.3" footer="0.3"/>
  <pageSetup paperSize="9"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0">
    <tabColor theme="3" tint="0.39997558519241921"/>
  </sheetPr>
  <dimension ref="A1:AD124"/>
  <sheetViews>
    <sheetView showGridLines="0" topLeftCell="A25" zoomScaleNormal="100" workbookViewId="0">
      <selection activeCell="B45" sqref="B45:X46"/>
    </sheetView>
  </sheetViews>
  <sheetFormatPr baseColWidth="10" defaultRowHeight="13.2"/>
  <cols>
    <col min="1" max="10" width="4.6640625" customWidth="1"/>
    <col min="11" max="11" width="6.88671875" customWidth="1"/>
    <col min="12" max="23" width="4.6640625" customWidth="1"/>
    <col min="24" max="24" width="7.6640625" customWidth="1"/>
    <col min="25" max="25" width="1.33203125" customWidth="1"/>
    <col min="26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195</v>
      </c>
      <c r="W2" s="381"/>
      <c r="X2" s="381"/>
      <c r="Y2" s="381"/>
      <c r="AA2" s="386"/>
    </row>
    <row r="3" spans="2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V4" s="931" t="s">
        <v>154</v>
      </c>
      <c r="W4" s="932"/>
      <c r="X4" s="932"/>
      <c r="AA4" s="386"/>
    </row>
    <row r="5" spans="2:27" ht="10.199999999999999" customHeight="1">
      <c r="V5" s="932"/>
      <c r="W5" s="932"/>
      <c r="X5" s="932"/>
      <c r="AA5" s="386"/>
    </row>
    <row r="6" spans="2:27" ht="10.199999999999999" customHeight="1">
      <c r="B6" s="370" t="s">
        <v>331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AA6" s="386"/>
    </row>
    <row r="7" spans="2:27" ht="10.199999999999999" customHeight="1"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AA7" s="386"/>
    </row>
    <row r="8" spans="2:27" ht="10.199999999999999" customHeight="1">
      <c r="B8" s="370" t="s">
        <v>379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AA8" s="386"/>
    </row>
    <row r="9" spans="2:27" ht="10.199999999999999" customHeight="1"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AA9" s="386"/>
    </row>
    <row r="10" spans="2:27" ht="10.199999999999999" customHeight="1">
      <c r="B10" s="673" t="s">
        <v>450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AA10" s="386"/>
    </row>
    <row r="11" spans="2:27" ht="9.6" customHeight="1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AA11" s="386"/>
    </row>
    <row r="12" spans="2:27" ht="10.199999999999999" customHeight="1">
      <c r="B12" s="673" t="s">
        <v>492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Z12" s="32"/>
      <c r="AA12" s="386"/>
    </row>
    <row r="13" spans="2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32"/>
      <c r="AA13" s="386"/>
    </row>
    <row r="14" spans="2:27" ht="10.199999999999999" customHeight="1">
      <c r="Z14" s="33"/>
      <c r="AA14" s="386"/>
    </row>
    <row r="15" spans="2:27" ht="10.199999999999999" customHeight="1">
      <c r="B15" s="436" t="s">
        <v>197</v>
      </c>
      <c r="C15" s="318"/>
      <c r="D15" s="318"/>
      <c r="E15" s="318"/>
      <c r="F15" s="318"/>
      <c r="G15" s="318"/>
      <c r="H15" s="318"/>
      <c r="I15" s="318"/>
      <c r="J15" s="318"/>
      <c r="K15" s="634" t="str">
        <f>IF(Dienststellendaten!G33="","",Dienststellendaten!G33)</f>
        <v/>
      </c>
      <c r="L15" s="936"/>
      <c r="M15" s="936"/>
      <c r="N15" s="436" t="s">
        <v>198</v>
      </c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AA15" s="386"/>
    </row>
    <row r="16" spans="2:27" ht="10.199999999999999" customHeight="1">
      <c r="B16" s="318"/>
      <c r="C16" s="318"/>
      <c r="D16" s="318"/>
      <c r="E16" s="318"/>
      <c r="F16" s="318"/>
      <c r="G16" s="318"/>
      <c r="H16" s="318"/>
      <c r="I16" s="318"/>
      <c r="J16" s="318"/>
      <c r="K16" s="937"/>
      <c r="L16" s="937"/>
      <c r="M16" s="937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AA16" s="386"/>
    </row>
    <row r="17" spans="1:29" ht="10.199999999999999" customHeight="1">
      <c r="A17" s="14"/>
      <c r="B17" s="436" t="s">
        <v>381</v>
      </c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14"/>
      <c r="Z17" s="14"/>
      <c r="AA17" s="386"/>
    </row>
    <row r="18" spans="1:29" ht="10.199999999999999" customHeight="1">
      <c r="A18" s="14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14"/>
      <c r="Z18" s="14"/>
      <c r="AA18" s="386"/>
    </row>
    <row r="19" spans="1:29" ht="10.199999999999999" customHeight="1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86"/>
    </row>
    <row r="20" spans="1:29" ht="10.199999999999999" customHeight="1">
      <c r="A20" s="35"/>
      <c r="B20" s="51"/>
      <c r="C20" s="89"/>
      <c r="D20" s="89"/>
      <c r="E20" s="89"/>
      <c r="F20" s="945">
        <f>IF('Formular 3b_3'!N98&lt;0,'Formular 3b_2'!N98,'Formular 3b_3'!N98)</f>
        <v>0</v>
      </c>
      <c r="G20" s="730"/>
      <c r="H20" s="730"/>
      <c r="I20" s="81"/>
      <c r="J20" s="436" t="s">
        <v>199</v>
      </c>
      <c r="K20" s="318"/>
      <c r="L20" s="318"/>
      <c r="M20" s="318"/>
      <c r="N20" s="318"/>
      <c r="O20" s="318"/>
      <c r="P20" s="318"/>
      <c r="Q20" s="318"/>
      <c r="R20" s="318"/>
      <c r="S20" s="81"/>
      <c r="T20" s="36"/>
      <c r="U20" s="36"/>
      <c r="V20" s="36"/>
      <c r="W20" s="36"/>
      <c r="X20" s="36"/>
      <c r="Y20" s="36"/>
      <c r="Z20" s="14"/>
      <c r="AA20" s="386"/>
    </row>
    <row r="21" spans="1:29" ht="10.199999999999999" customHeight="1">
      <c r="A21" s="35"/>
      <c r="B21" s="89"/>
      <c r="C21" s="89"/>
      <c r="D21" s="89"/>
      <c r="E21" s="89"/>
      <c r="F21" s="946"/>
      <c r="G21" s="946"/>
      <c r="H21" s="946"/>
      <c r="I21" s="81"/>
      <c r="J21" s="318"/>
      <c r="K21" s="318"/>
      <c r="L21" s="318"/>
      <c r="M21" s="318"/>
      <c r="N21" s="318"/>
      <c r="O21" s="318"/>
      <c r="P21" s="318"/>
      <c r="Q21" s="318"/>
      <c r="R21" s="318"/>
      <c r="S21" s="81"/>
      <c r="T21" s="76"/>
      <c r="U21" s="76"/>
      <c r="V21" s="36"/>
      <c r="W21" s="14"/>
      <c r="X21" s="36"/>
      <c r="Y21" s="36"/>
      <c r="Z21" s="14"/>
      <c r="AA21" s="386"/>
    </row>
    <row r="22" spans="1:29" ht="10.199999999999999" customHeight="1">
      <c r="A22" s="35"/>
      <c r="B22" s="89"/>
      <c r="C22" s="89"/>
      <c r="D22" s="89"/>
      <c r="E22" s="89"/>
      <c r="F22" s="89"/>
      <c r="G22" s="89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76"/>
      <c r="U22" s="36"/>
      <c r="V22" s="36"/>
      <c r="W22" s="14"/>
      <c r="X22" s="36"/>
      <c r="Y22" s="36"/>
      <c r="Z22" s="14"/>
      <c r="AA22" s="386"/>
    </row>
    <row r="23" spans="1:29" ht="10.199999999999999" customHeight="1">
      <c r="A23" s="35"/>
      <c r="C23" s="53"/>
      <c r="D23" s="53"/>
      <c r="E23" s="53"/>
      <c r="F23" s="944"/>
      <c r="G23" s="461"/>
      <c r="H23" s="461"/>
      <c r="I23" s="81"/>
      <c r="J23" s="436" t="s">
        <v>200</v>
      </c>
      <c r="K23" s="318"/>
      <c r="L23" s="318"/>
      <c r="M23" s="318"/>
      <c r="N23" s="318"/>
      <c r="O23" s="318"/>
      <c r="P23" s="318"/>
      <c r="Q23" s="318"/>
      <c r="R23" s="318"/>
      <c r="S23" s="90"/>
      <c r="T23" s="76"/>
      <c r="U23" s="36"/>
      <c r="V23" s="36"/>
      <c r="W23" s="14"/>
      <c r="X23" s="36"/>
      <c r="Y23" s="36"/>
      <c r="Z23" s="14"/>
      <c r="AA23" s="386"/>
    </row>
    <row r="24" spans="1:29" ht="10.199999999999999" customHeight="1">
      <c r="A24" s="35"/>
      <c r="B24" s="35"/>
      <c r="C24" s="80"/>
      <c r="D24" s="53"/>
      <c r="E24" s="53"/>
      <c r="F24" s="463"/>
      <c r="G24" s="463"/>
      <c r="H24" s="463"/>
      <c r="I24" s="81"/>
      <c r="J24" s="318"/>
      <c r="K24" s="318"/>
      <c r="L24" s="318"/>
      <c r="M24" s="318"/>
      <c r="N24" s="318"/>
      <c r="O24" s="318"/>
      <c r="P24" s="318"/>
      <c r="Q24" s="318"/>
      <c r="R24" s="318"/>
      <c r="S24" s="90"/>
      <c r="T24" s="76"/>
      <c r="U24" s="76"/>
      <c r="V24" s="36"/>
      <c r="W24" s="14"/>
      <c r="X24" s="36"/>
      <c r="Y24" s="36"/>
      <c r="Z24" s="14"/>
      <c r="AA24" s="386"/>
    </row>
    <row r="25" spans="1:29" ht="10.199999999999999" customHeight="1">
      <c r="A25" s="35"/>
      <c r="B25" s="35"/>
      <c r="C25" s="53"/>
      <c r="D25" s="53"/>
      <c r="E25" s="53"/>
      <c r="F25" s="53"/>
      <c r="G25" s="53"/>
      <c r="H25" s="53"/>
      <c r="T25" s="76"/>
      <c r="U25" s="36"/>
      <c r="V25" s="36"/>
      <c r="W25" s="14"/>
      <c r="X25" s="36"/>
      <c r="Y25" s="36"/>
      <c r="Z25" s="14"/>
      <c r="AA25" s="386"/>
    </row>
    <row r="26" spans="1:29" ht="10.199999999999999" customHeight="1">
      <c r="A26" s="35"/>
      <c r="B26" s="35"/>
      <c r="C26" s="49"/>
      <c r="D26" s="53"/>
      <c r="F26" s="944"/>
      <c r="G26" s="461"/>
      <c r="H26" s="461"/>
      <c r="I26" s="81"/>
      <c r="J26" s="436" t="s">
        <v>201</v>
      </c>
      <c r="K26" s="318"/>
      <c r="L26" s="318"/>
      <c r="M26" s="318"/>
      <c r="N26" s="318"/>
      <c r="O26" s="318"/>
      <c r="P26" s="318"/>
      <c r="Q26" s="318"/>
      <c r="R26" s="318"/>
      <c r="S26" s="36"/>
      <c r="T26" s="36"/>
      <c r="U26" s="36"/>
      <c r="V26" s="36"/>
      <c r="W26" s="14"/>
      <c r="X26" s="36"/>
      <c r="Y26" s="36"/>
      <c r="Z26" s="14"/>
      <c r="AA26" s="386"/>
    </row>
    <row r="27" spans="1:29" ht="10.199999999999999" customHeight="1">
      <c r="A27" s="35"/>
      <c r="B27" s="35"/>
      <c r="C27" s="36"/>
      <c r="F27" s="463"/>
      <c r="G27" s="463"/>
      <c r="H27" s="463"/>
      <c r="I27" s="81"/>
      <c r="J27" s="318"/>
      <c r="K27" s="318"/>
      <c r="L27" s="318"/>
      <c r="M27" s="318"/>
      <c r="N27" s="318"/>
      <c r="O27" s="318"/>
      <c r="P27" s="318"/>
      <c r="Q27" s="318"/>
      <c r="R27" s="318"/>
      <c r="S27" s="36"/>
      <c r="T27" s="36"/>
      <c r="U27" s="36"/>
      <c r="V27" s="36"/>
      <c r="W27" s="14"/>
      <c r="X27" s="36"/>
      <c r="Y27" s="36"/>
      <c r="Z27" s="14"/>
      <c r="AA27" s="386"/>
    </row>
    <row r="28" spans="1:29" ht="10.199999999999999" customHeight="1">
      <c r="A28" s="35"/>
      <c r="B28" s="35"/>
      <c r="C28" s="36"/>
      <c r="N28" s="76"/>
      <c r="O28" s="36"/>
      <c r="P28" s="36"/>
      <c r="Q28" s="36"/>
      <c r="R28" s="36"/>
      <c r="S28" s="36"/>
      <c r="T28" s="36"/>
      <c r="U28" s="36"/>
      <c r="V28" s="36"/>
      <c r="W28" s="14"/>
      <c r="X28" s="36"/>
      <c r="Y28" s="36"/>
      <c r="Z28" s="14"/>
      <c r="AA28" s="386"/>
    </row>
    <row r="29" spans="1:29" ht="10.199999999999999" customHeight="1">
      <c r="A29" s="35"/>
      <c r="B29" s="35"/>
      <c r="C29" s="53"/>
      <c r="D29" s="88"/>
      <c r="E29" s="90"/>
      <c r="F29" s="944"/>
      <c r="G29" s="461"/>
      <c r="H29" s="461"/>
      <c r="I29" s="81"/>
      <c r="J29" s="436" t="s">
        <v>202</v>
      </c>
      <c r="K29" s="318"/>
      <c r="L29" s="318"/>
      <c r="M29" s="318"/>
      <c r="N29" s="318"/>
      <c r="O29" s="318"/>
      <c r="P29" s="318"/>
      <c r="Q29" s="318"/>
      <c r="R29" s="318"/>
      <c r="S29" s="91"/>
      <c r="T29" s="91"/>
      <c r="U29" s="91"/>
      <c r="V29" s="91"/>
      <c r="W29" s="14"/>
      <c r="X29" s="36"/>
      <c r="Y29" s="36"/>
      <c r="Z29" s="14"/>
      <c r="AA29" s="386"/>
    </row>
    <row r="30" spans="1:29" ht="10.199999999999999" customHeight="1">
      <c r="A30" s="35"/>
      <c r="B30" s="35"/>
      <c r="C30" s="80"/>
      <c r="D30" s="90"/>
      <c r="E30" s="90"/>
      <c r="F30" s="463"/>
      <c r="G30" s="463"/>
      <c r="H30" s="463"/>
      <c r="I30" s="81"/>
      <c r="J30" s="318"/>
      <c r="K30" s="318"/>
      <c r="L30" s="318"/>
      <c r="M30" s="318"/>
      <c r="N30" s="318"/>
      <c r="O30" s="318"/>
      <c r="P30" s="318"/>
      <c r="Q30" s="318"/>
      <c r="R30" s="318"/>
      <c r="S30" s="91"/>
      <c r="T30" s="91"/>
      <c r="U30" s="91"/>
      <c r="V30" s="91"/>
      <c r="W30" s="14"/>
      <c r="X30" s="36"/>
      <c r="Y30" s="36"/>
      <c r="Z30" s="14"/>
      <c r="AA30" s="386"/>
      <c r="AB30" s="17"/>
      <c r="AC30" s="17"/>
    </row>
    <row r="31" spans="1:29" ht="10.199999999999999" customHeight="1">
      <c r="A31" s="35"/>
      <c r="B31" s="35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76"/>
      <c r="N31" s="76"/>
      <c r="O31" s="76"/>
      <c r="P31" s="76"/>
      <c r="Q31" s="76"/>
      <c r="R31" s="76"/>
      <c r="S31" s="76"/>
      <c r="T31" s="76"/>
      <c r="U31" s="36"/>
      <c r="V31" s="36"/>
      <c r="W31" s="14"/>
      <c r="X31" s="36"/>
      <c r="Y31" s="36"/>
      <c r="Z31" s="14"/>
      <c r="AA31" s="386"/>
    </row>
    <row r="32" spans="1:29" ht="10.199999999999999" customHeight="1">
      <c r="A32" s="35"/>
      <c r="B32" s="35"/>
      <c r="C32" s="53"/>
      <c r="D32" s="53"/>
      <c r="E32" s="53"/>
      <c r="F32" s="944"/>
      <c r="G32" s="461"/>
      <c r="H32" s="461"/>
      <c r="I32" s="81"/>
      <c r="J32" s="436" t="s">
        <v>203</v>
      </c>
      <c r="K32" s="318"/>
      <c r="L32" s="318"/>
      <c r="M32" s="318"/>
      <c r="N32" s="318"/>
      <c r="O32" s="318"/>
      <c r="P32" s="318"/>
      <c r="Q32" s="318"/>
      <c r="R32" s="318"/>
      <c r="S32" s="76"/>
      <c r="T32" s="76"/>
      <c r="U32" s="36"/>
      <c r="V32" s="36"/>
      <c r="W32" s="14"/>
      <c r="X32" s="36"/>
      <c r="Y32" s="36"/>
      <c r="Z32" s="14"/>
      <c r="AA32" s="386"/>
    </row>
    <row r="33" spans="1:27" ht="10.199999999999999" customHeight="1">
      <c r="A33" s="35"/>
      <c r="B33" s="35"/>
      <c r="C33" s="49"/>
      <c r="D33" s="53"/>
      <c r="F33" s="463"/>
      <c r="G33" s="463"/>
      <c r="H33" s="463"/>
      <c r="I33" s="81"/>
      <c r="J33" s="318"/>
      <c r="K33" s="318"/>
      <c r="L33" s="318"/>
      <c r="M33" s="318"/>
      <c r="N33" s="318"/>
      <c r="O33" s="318"/>
      <c r="P33" s="318"/>
      <c r="Q33" s="318"/>
      <c r="R33" s="318"/>
      <c r="S33" s="36"/>
      <c r="T33" s="36"/>
      <c r="U33" s="36"/>
      <c r="V33" s="36"/>
      <c r="W33" s="14"/>
      <c r="X33" s="36"/>
      <c r="Y33" s="36"/>
      <c r="Z33" s="14"/>
      <c r="AA33" s="386"/>
    </row>
    <row r="34" spans="1:27" ht="10.199999999999999" customHeight="1">
      <c r="A34" s="35"/>
      <c r="B34" s="35"/>
      <c r="C34" s="36"/>
      <c r="N34" s="76"/>
      <c r="O34" s="36"/>
      <c r="P34" s="36"/>
      <c r="Q34" s="36"/>
      <c r="R34" s="36"/>
      <c r="S34" s="36"/>
      <c r="T34" s="36"/>
      <c r="U34" s="36"/>
      <c r="V34" s="36"/>
      <c r="W34" s="14"/>
      <c r="X34" s="36"/>
      <c r="Y34" s="36"/>
      <c r="Z34" s="14"/>
      <c r="AA34" s="386"/>
    </row>
    <row r="35" spans="1:27" ht="10.199999999999999" customHeight="1">
      <c r="A35" s="35"/>
      <c r="B35" s="436" t="s">
        <v>204</v>
      </c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36"/>
      <c r="Z35" s="14"/>
      <c r="AA35" s="386"/>
    </row>
    <row r="36" spans="1:27" ht="10.199999999999999" customHeight="1">
      <c r="A36" s="35"/>
      <c r="B36" s="640"/>
      <c r="C36" s="640"/>
      <c r="D36" s="640"/>
      <c r="E36" s="640"/>
      <c r="F36" s="640"/>
      <c r="G36" s="640"/>
      <c r="H36" s="640"/>
      <c r="I36" s="640"/>
      <c r="J36" s="640"/>
      <c r="K36" s="640"/>
      <c r="L36" s="640"/>
      <c r="M36" s="640"/>
      <c r="N36" s="640"/>
      <c r="O36" s="640"/>
      <c r="P36" s="640"/>
      <c r="Q36" s="640"/>
      <c r="R36" s="640"/>
      <c r="S36" s="640"/>
      <c r="T36" s="640"/>
      <c r="U36" s="640"/>
      <c r="V36" s="640"/>
      <c r="W36" s="640"/>
      <c r="X36" s="640"/>
      <c r="Y36" s="36"/>
      <c r="Z36" s="14"/>
      <c r="AA36" s="386"/>
    </row>
    <row r="37" spans="1:27" ht="10.199999999999999" customHeight="1">
      <c r="A37" s="35"/>
      <c r="B37" s="737"/>
      <c r="C37" s="737"/>
      <c r="D37" s="737"/>
      <c r="E37" s="737"/>
      <c r="F37" s="737"/>
      <c r="G37" s="737"/>
      <c r="H37" s="737"/>
      <c r="I37" s="737"/>
      <c r="J37" s="737"/>
      <c r="K37" s="737"/>
      <c r="L37" s="737"/>
      <c r="M37" s="737"/>
      <c r="N37" s="737"/>
      <c r="O37" s="737"/>
      <c r="P37" s="737"/>
      <c r="Q37" s="737"/>
      <c r="R37" s="737"/>
      <c r="S37" s="737"/>
      <c r="T37" s="737"/>
      <c r="U37" s="737"/>
      <c r="V37" s="737"/>
      <c r="W37" s="737"/>
      <c r="X37" s="737"/>
      <c r="Y37" s="36"/>
      <c r="Z37" s="14"/>
      <c r="AA37" s="386"/>
    </row>
    <row r="38" spans="1:27" ht="10.199999999999999" customHeight="1">
      <c r="A38" s="35"/>
      <c r="B38" s="864"/>
      <c r="C38" s="864"/>
      <c r="D38" s="864"/>
      <c r="E38" s="864"/>
      <c r="F38" s="864"/>
      <c r="G38" s="864"/>
      <c r="H38" s="864"/>
      <c r="I38" s="864"/>
      <c r="J38" s="864"/>
      <c r="K38" s="864"/>
      <c r="L38" s="864"/>
      <c r="M38" s="864"/>
      <c r="N38" s="864"/>
      <c r="O38" s="864"/>
      <c r="P38" s="864"/>
      <c r="Q38" s="864"/>
      <c r="R38" s="864"/>
      <c r="S38" s="864"/>
      <c r="T38" s="864"/>
      <c r="U38" s="864"/>
      <c r="V38" s="864"/>
      <c r="W38" s="864"/>
      <c r="X38" s="864"/>
      <c r="Y38" s="36"/>
      <c r="Z38" s="14"/>
      <c r="AA38" s="386"/>
    </row>
    <row r="39" spans="1:27" ht="10.199999999999999" customHeight="1">
      <c r="A39" s="35"/>
      <c r="Y39" s="36"/>
      <c r="Z39" s="14"/>
      <c r="AA39" s="386"/>
    </row>
    <row r="40" spans="1:27" ht="10.199999999999999" customHeight="1">
      <c r="A40" s="35"/>
      <c r="B40" s="737"/>
      <c r="C40" s="737"/>
      <c r="D40" s="737"/>
      <c r="E40" s="737"/>
      <c r="F40" s="737"/>
      <c r="G40" s="737"/>
      <c r="H40" s="737"/>
      <c r="I40" s="737"/>
      <c r="J40" s="737"/>
      <c r="K40" s="737"/>
      <c r="L40" s="737"/>
      <c r="M40" s="737"/>
      <c r="N40" s="737"/>
      <c r="O40" s="737"/>
      <c r="P40" s="737"/>
      <c r="Q40" s="737"/>
      <c r="R40" s="737"/>
      <c r="S40" s="737"/>
      <c r="T40" s="737"/>
      <c r="U40" s="737"/>
      <c r="V40" s="737"/>
      <c r="W40" s="737"/>
      <c r="X40" s="737"/>
      <c r="Y40" s="36"/>
      <c r="Z40" s="14"/>
      <c r="AA40" s="386"/>
    </row>
    <row r="41" spans="1:27" ht="10.199999999999999" customHeight="1">
      <c r="A41" s="35"/>
      <c r="B41" s="864"/>
      <c r="C41" s="864"/>
      <c r="D41" s="864"/>
      <c r="E41" s="864"/>
      <c r="F41" s="864"/>
      <c r="G41" s="864"/>
      <c r="H41" s="864"/>
      <c r="I41" s="864"/>
      <c r="J41" s="864"/>
      <c r="K41" s="864"/>
      <c r="L41" s="864"/>
      <c r="M41" s="864"/>
      <c r="N41" s="864"/>
      <c r="O41" s="864"/>
      <c r="P41" s="864"/>
      <c r="Q41" s="864"/>
      <c r="R41" s="864"/>
      <c r="S41" s="864"/>
      <c r="T41" s="864"/>
      <c r="U41" s="864"/>
      <c r="V41" s="864"/>
      <c r="W41" s="864"/>
      <c r="X41" s="864"/>
      <c r="Y41" s="36"/>
      <c r="Z41" s="14"/>
      <c r="AA41" s="386"/>
    </row>
    <row r="42" spans="1:27" ht="10.199999999999999" customHeight="1">
      <c r="A42" s="35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36"/>
      <c r="Z42" s="14"/>
      <c r="AA42" s="386"/>
    </row>
    <row r="43" spans="1:27" ht="10.199999999999999" customHeight="1">
      <c r="A43" s="35"/>
      <c r="B43" s="436" t="s">
        <v>205</v>
      </c>
      <c r="C43" s="640"/>
      <c r="D43" s="640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  <c r="Y43" s="36"/>
      <c r="Z43" s="14"/>
      <c r="AA43" s="386"/>
    </row>
    <row r="44" spans="1:27" ht="10.199999999999999" customHeight="1">
      <c r="A44" s="35"/>
      <c r="B44" s="640"/>
      <c r="C44" s="640"/>
      <c r="D44" s="640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36"/>
      <c r="Z44" s="14"/>
      <c r="AA44" s="386"/>
    </row>
    <row r="45" spans="1:27" ht="10.199999999999999" customHeight="1">
      <c r="A45" s="35"/>
      <c r="B45" s="942"/>
      <c r="C45" s="942"/>
      <c r="D45" s="942"/>
      <c r="E45" s="942"/>
      <c r="F45" s="942"/>
      <c r="G45" s="942"/>
      <c r="H45" s="942"/>
      <c r="I45" s="942"/>
      <c r="J45" s="942"/>
      <c r="K45" s="942"/>
      <c r="L45" s="942"/>
      <c r="M45" s="942"/>
      <c r="N45" s="942"/>
      <c r="O45" s="942"/>
      <c r="P45" s="942"/>
      <c r="Q45" s="942"/>
      <c r="R45" s="942"/>
      <c r="S45" s="942"/>
      <c r="T45" s="942"/>
      <c r="U45" s="942"/>
      <c r="V45" s="942"/>
      <c r="W45" s="942"/>
      <c r="X45" s="942"/>
      <c r="Y45" s="36"/>
      <c r="Z45" s="14"/>
      <c r="AA45" s="386"/>
    </row>
    <row r="46" spans="1:27" ht="10.199999999999999" customHeight="1">
      <c r="A46" s="35"/>
      <c r="B46" s="943"/>
      <c r="C46" s="943"/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43"/>
      <c r="Q46" s="943"/>
      <c r="R46" s="943"/>
      <c r="S46" s="943"/>
      <c r="T46" s="943"/>
      <c r="U46" s="943"/>
      <c r="V46" s="943"/>
      <c r="W46" s="943"/>
      <c r="X46" s="943"/>
      <c r="Y46" s="36"/>
      <c r="Z46" s="14"/>
      <c r="AA46" s="386"/>
    </row>
    <row r="47" spans="1:27" ht="10.199999999999999" customHeight="1">
      <c r="A47" s="35"/>
      <c r="Y47" s="36"/>
      <c r="Z47" s="14"/>
      <c r="AA47" s="386"/>
    </row>
    <row r="48" spans="1:27" ht="10.199999999999999" customHeight="1">
      <c r="A48" s="35"/>
      <c r="B48" s="942"/>
      <c r="C48" s="942"/>
      <c r="D48" s="942"/>
      <c r="E48" s="942"/>
      <c r="F48" s="942"/>
      <c r="G48" s="942"/>
      <c r="H48" s="942"/>
      <c r="I48" s="942"/>
      <c r="J48" s="942"/>
      <c r="K48" s="942"/>
      <c r="L48" s="942"/>
      <c r="M48" s="942"/>
      <c r="N48" s="942"/>
      <c r="O48" s="942"/>
      <c r="P48" s="942"/>
      <c r="Q48" s="942"/>
      <c r="R48" s="942"/>
      <c r="S48" s="942"/>
      <c r="T48" s="942"/>
      <c r="U48" s="942"/>
      <c r="V48" s="942"/>
      <c r="W48" s="942"/>
      <c r="X48" s="942"/>
      <c r="Y48" s="36"/>
      <c r="Z48" s="14"/>
      <c r="AA48" s="386"/>
    </row>
    <row r="49" spans="1:27" ht="10.199999999999999" customHeight="1">
      <c r="A49" s="35"/>
      <c r="B49" s="943"/>
      <c r="C49" s="943"/>
      <c r="D49" s="943"/>
      <c r="E49" s="943"/>
      <c r="F49" s="943"/>
      <c r="G49" s="943"/>
      <c r="H49" s="943"/>
      <c r="I49" s="943"/>
      <c r="J49" s="943"/>
      <c r="K49" s="943"/>
      <c r="L49" s="943"/>
      <c r="M49" s="943"/>
      <c r="N49" s="943"/>
      <c r="O49" s="943"/>
      <c r="P49" s="943"/>
      <c r="Q49" s="943"/>
      <c r="R49" s="943"/>
      <c r="S49" s="943"/>
      <c r="T49" s="943"/>
      <c r="U49" s="943"/>
      <c r="V49" s="943"/>
      <c r="W49" s="943"/>
      <c r="X49" s="943"/>
      <c r="Y49" s="36"/>
      <c r="Z49" s="14"/>
      <c r="AA49" s="386"/>
    </row>
    <row r="50" spans="1:27" ht="10.199999999999999" customHeight="1">
      <c r="A50" s="35"/>
      <c r="B50" s="35"/>
      <c r="Y50" s="36"/>
      <c r="Z50" s="14"/>
      <c r="AA50" s="386"/>
    </row>
    <row r="51" spans="1:27" ht="10.199999999999999" customHeight="1">
      <c r="A51" s="35"/>
      <c r="B51" s="436" t="s">
        <v>207</v>
      </c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640"/>
      <c r="P51" s="640"/>
      <c r="Q51" s="640"/>
      <c r="R51" s="640"/>
      <c r="S51" s="640"/>
      <c r="T51" s="640"/>
      <c r="U51" s="640"/>
      <c r="V51" s="640"/>
      <c r="W51" s="640"/>
      <c r="X51" s="640"/>
      <c r="Y51" s="36"/>
      <c r="Z51" s="14"/>
      <c r="AA51" s="386"/>
    </row>
    <row r="52" spans="1:27" ht="10.199999999999999" customHeight="1">
      <c r="A52" s="35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36"/>
      <c r="Z52" s="14"/>
      <c r="AA52" s="386"/>
    </row>
    <row r="53" spans="1:27" ht="10.199999999999999" customHeight="1">
      <c r="A53" s="35"/>
      <c r="B53" s="436" t="s">
        <v>206</v>
      </c>
      <c r="C53" s="640"/>
      <c r="D53" s="640"/>
      <c r="E53" s="640"/>
      <c r="F53" s="640"/>
      <c r="G53" s="640"/>
      <c r="N53" s="7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14"/>
      <c r="AA53" s="386"/>
    </row>
    <row r="54" spans="1:27" ht="10.199999999999999" customHeight="1">
      <c r="A54" s="35"/>
      <c r="B54" s="640"/>
      <c r="C54" s="640"/>
      <c r="D54" s="640"/>
      <c r="E54" s="640"/>
      <c r="F54" s="640"/>
      <c r="G54" s="640"/>
      <c r="H54" s="90"/>
      <c r="I54" s="90"/>
      <c r="J54" s="90"/>
      <c r="K54" s="90"/>
      <c r="L54" s="90"/>
      <c r="M54" s="90"/>
      <c r="N54" s="76"/>
      <c r="O54" s="88"/>
      <c r="P54" s="91"/>
      <c r="Q54" s="91"/>
      <c r="R54" s="91"/>
      <c r="S54" s="91"/>
      <c r="T54" s="91"/>
      <c r="U54" s="91"/>
      <c r="V54" s="91"/>
      <c r="W54" s="36"/>
      <c r="X54" s="36"/>
      <c r="Y54" s="36"/>
      <c r="Z54" s="14"/>
      <c r="AA54" s="386"/>
    </row>
    <row r="55" spans="1:27" ht="10.199999999999999" customHeight="1">
      <c r="A55" s="35"/>
      <c r="B55" s="35"/>
      <c r="C55" s="8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76"/>
      <c r="O55" s="91"/>
      <c r="P55" s="91"/>
      <c r="Q55" s="91"/>
      <c r="R55" s="91"/>
      <c r="S55" s="91"/>
      <c r="T55" s="91"/>
      <c r="U55" s="91"/>
      <c r="V55" s="91"/>
      <c r="W55" s="36"/>
      <c r="X55" s="36"/>
      <c r="Y55" s="36"/>
      <c r="Z55" s="14"/>
      <c r="AA55" s="386"/>
    </row>
    <row r="56" spans="1:27" ht="10.199999999999999" customHeight="1">
      <c r="A56" s="35"/>
      <c r="B56" s="825" t="s">
        <v>208</v>
      </c>
      <c r="C56" s="329"/>
      <c r="D56" s="404" t="s">
        <v>209</v>
      </c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33" t="s">
        <v>210</v>
      </c>
      <c r="P56" s="934"/>
      <c r="Q56" s="934"/>
      <c r="R56" s="935"/>
      <c r="S56" s="404" t="s">
        <v>211</v>
      </c>
      <c r="T56" s="404"/>
      <c r="U56" s="404"/>
      <c r="V56" s="404"/>
      <c r="W56" s="404"/>
      <c r="X56" s="36"/>
      <c r="Y56" s="36"/>
      <c r="Z56" s="14"/>
      <c r="AA56" s="386"/>
    </row>
    <row r="57" spans="1:27" ht="10.199999999999999" customHeight="1">
      <c r="A57" s="35"/>
      <c r="B57" s="329"/>
      <c r="C57" s="329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34"/>
      <c r="P57" s="934"/>
      <c r="Q57" s="934"/>
      <c r="R57" s="935"/>
      <c r="S57" s="404"/>
      <c r="T57" s="404"/>
      <c r="U57" s="404"/>
      <c r="V57" s="404"/>
      <c r="W57" s="404"/>
      <c r="X57" s="36"/>
      <c r="Y57" s="36"/>
      <c r="Z57" s="14"/>
      <c r="AA57" s="386"/>
    </row>
    <row r="58" spans="1:27" ht="10.199999999999999" customHeight="1">
      <c r="A58" s="35"/>
      <c r="B58" s="938" t="s">
        <v>188</v>
      </c>
      <c r="C58" s="939"/>
      <c r="D58" s="940"/>
      <c r="E58" s="941"/>
      <c r="F58" s="941"/>
      <c r="G58" s="941"/>
      <c r="H58" s="941"/>
      <c r="I58" s="941"/>
      <c r="J58" s="941"/>
      <c r="K58" s="941"/>
      <c r="L58" s="941"/>
      <c r="M58" s="941"/>
      <c r="N58" s="941"/>
      <c r="O58" s="947"/>
      <c r="P58" s="948"/>
      <c r="Q58" s="948"/>
      <c r="R58" s="949"/>
      <c r="S58" s="951"/>
      <c r="T58" s="952"/>
      <c r="U58" s="952"/>
      <c r="V58" s="952"/>
      <c r="W58" s="952"/>
      <c r="X58" s="36"/>
      <c r="Y58" s="36"/>
      <c r="Z58" s="14"/>
      <c r="AA58" s="386"/>
    </row>
    <row r="59" spans="1:27" ht="10.199999999999999" customHeight="1">
      <c r="A59" s="35"/>
      <c r="B59" s="939"/>
      <c r="C59" s="939"/>
      <c r="D59" s="941"/>
      <c r="E59" s="941"/>
      <c r="F59" s="941"/>
      <c r="G59" s="941"/>
      <c r="H59" s="941"/>
      <c r="I59" s="941"/>
      <c r="J59" s="941"/>
      <c r="K59" s="941"/>
      <c r="L59" s="941"/>
      <c r="M59" s="941"/>
      <c r="N59" s="941"/>
      <c r="O59" s="950"/>
      <c r="P59" s="948"/>
      <c r="Q59" s="948"/>
      <c r="R59" s="949"/>
      <c r="S59" s="951"/>
      <c r="T59" s="952"/>
      <c r="U59" s="952"/>
      <c r="V59" s="952"/>
      <c r="W59" s="952"/>
      <c r="X59" s="36"/>
      <c r="Y59" s="36"/>
      <c r="Z59" s="14"/>
      <c r="AA59" s="386"/>
    </row>
    <row r="60" spans="1:27" ht="10.199999999999999" customHeight="1">
      <c r="A60" s="35"/>
      <c r="B60" s="938" t="s">
        <v>191</v>
      </c>
      <c r="C60" s="939"/>
      <c r="D60" s="940"/>
      <c r="E60" s="941"/>
      <c r="F60" s="941"/>
      <c r="G60" s="941"/>
      <c r="H60" s="941"/>
      <c r="I60" s="941"/>
      <c r="J60" s="941"/>
      <c r="K60" s="941"/>
      <c r="L60" s="941"/>
      <c r="M60" s="941"/>
      <c r="N60" s="941"/>
      <c r="O60" s="947"/>
      <c r="P60" s="948"/>
      <c r="Q60" s="948"/>
      <c r="R60" s="949"/>
      <c r="S60" s="951"/>
      <c r="T60" s="952"/>
      <c r="U60" s="952"/>
      <c r="V60" s="952"/>
      <c r="W60" s="952"/>
      <c r="X60" s="36"/>
      <c r="Y60" s="36"/>
      <c r="Z60" s="14"/>
      <c r="AA60" s="386"/>
    </row>
    <row r="61" spans="1:27" ht="10.199999999999999" customHeight="1">
      <c r="B61" s="939"/>
      <c r="C61" s="939"/>
      <c r="D61" s="941"/>
      <c r="E61" s="941"/>
      <c r="F61" s="941"/>
      <c r="G61" s="941"/>
      <c r="H61" s="941"/>
      <c r="I61" s="941"/>
      <c r="J61" s="941"/>
      <c r="K61" s="941"/>
      <c r="L61" s="941"/>
      <c r="M61" s="941"/>
      <c r="N61" s="941"/>
      <c r="O61" s="950"/>
      <c r="P61" s="948"/>
      <c r="Q61" s="948"/>
      <c r="R61" s="949"/>
      <c r="S61" s="951"/>
      <c r="T61" s="952"/>
      <c r="U61" s="952"/>
      <c r="V61" s="952"/>
      <c r="W61" s="952"/>
      <c r="AA61" s="386"/>
    </row>
    <row r="62" spans="1:27" ht="10.199999999999999" customHeight="1">
      <c r="B62" s="938" t="s">
        <v>212</v>
      </c>
      <c r="C62" s="939"/>
      <c r="D62" s="940"/>
      <c r="E62" s="941"/>
      <c r="F62" s="941"/>
      <c r="G62" s="941"/>
      <c r="H62" s="941"/>
      <c r="I62" s="941"/>
      <c r="J62" s="941"/>
      <c r="K62" s="941"/>
      <c r="L62" s="941"/>
      <c r="M62" s="941"/>
      <c r="N62" s="941"/>
      <c r="O62" s="947"/>
      <c r="P62" s="948"/>
      <c r="Q62" s="948"/>
      <c r="R62" s="949"/>
      <c r="S62" s="951"/>
      <c r="T62" s="952"/>
      <c r="U62" s="952"/>
      <c r="V62" s="952"/>
      <c r="W62" s="952"/>
      <c r="AA62" s="386"/>
    </row>
    <row r="63" spans="1:27" ht="10.199999999999999" customHeight="1">
      <c r="B63" s="939"/>
      <c r="C63" s="939"/>
      <c r="D63" s="941"/>
      <c r="E63" s="941"/>
      <c r="F63" s="941"/>
      <c r="G63" s="941"/>
      <c r="H63" s="941"/>
      <c r="I63" s="941"/>
      <c r="J63" s="941"/>
      <c r="K63" s="941"/>
      <c r="L63" s="941"/>
      <c r="M63" s="941"/>
      <c r="N63" s="941"/>
      <c r="O63" s="950"/>
      <c r="P63" s="948"/>
      <c r="Q63" s="948"/>
      <c r="R63" s="949"/>
      <c r="S63" s="951"/>
      <c r="T63" s="952"/>
      <c r="U63" s="952"/>
      <c r="V63" s="952"/>
      <c r="W63" s="952"/>
      <c r="AA63" s="386"/>
    </row>
    <row r="64" spans="1:27" ht="10.199999999999999" customHeight="1">
      <c r="B64" s="938" t="s">
        <v>213</v>
      </c>
      <c r="C64" s="939"/>
      <c r="D64" s="940"/>
      <c r="E64" s="941"/>
      <c r="F64" s="941"/>
      <c r="G64" s="941"/>
      <c r="H64" s="941"/>
      <c r="I64" s="941"/>
      <c r="J64" s="941"/>
      <c r="K64" s="941"/>
      <c r="L64" s="941"/>
      <c r="M64" s="941"/>
      <c r="N64" s="941"/>
      <c r="O64" s="947"/>
      <c r="P64" s="948"/>
      <c r="Q64" s="948"/>
      <c r="R64" s="949"/>
      <c r="S64" s="951"/>
      <c r="T64" s="952"/>
      <c r="U64" s="952"/>
      <c r="V64" s="952"/>
      <c r="W64" s="952"/>
      <c r="AA64" s="386"/>
    </row>
    <row r="65" spans="2:30" ht="10.199999999999999" customHeight="1">
      <c r="B65" s="939"/>
      <c r="C65" s="939"/>
      <c r="D65" s="941"/>
      <c r="E65" s="941"/>
      <c r="F65" s="941"/>
      <c r="G65" s="941"/>
      <c r="H65" s="941"/>
      <c r="I65" s="941"/>
      <c r="J65" s="941"/>
      <c r="K65" s="941"/>
      <c r="L65" s="941"/>
      <c r="M65" s="941"/>
      <c r="N65" s="941"/>
      <c r="O65" s="950"/>
      <c r="P65" s="948"/>
      <c r="Q65" s="948"/>
      <c r="R65" s="949"/>
      <c r="S65" s="951"/>
      <c r="T65" s="952"/>
      <c r="U65" s="952"/>
      <c r="V65" s="952"/>
      <c r="W65" s="952"/>
      <c r="AA65" s="386"/>
    </row>
    <row r="66" spans="2:30" ht="10.199999999999999" customHeight="1">
      <c r="B66" s="938" t="s">
        <v>214</v>
      </c>
      <c r="C66" s="939"/>
      <c r="D66" s="940"/>
      <c r="E66" s="941"/>
      <c r="F66" s="941"/>
      <c r="G66" s="941"/>
      <c r="H66" s="941"/>
      <c r="I66" s="941"/>
      <c r="J66" s="941"/>
      <c r="K66" s="941"/>
      <c r="L66" s="941"/>
      <c r="M66" s="941"/>
      <c r="N66" s="941"/>
      <c r="O66" s="947"/>
      <c r="P66" s="948"/>
      <c r="Q66" s="948"/>
      <c r="R66" s="949"/>
      <c r="S66" s="951"/>
      <c r="T66" s="952"/>
      <c r="U66" s="952"/>
      <c r="V66" s="952"/>
      <c r="W66" s="952"/>
      <c r="AA66" s="386"/>
    </row>
    <row r="67" spans="2:30" ht="10.199999999999999" customHeight="1">
      <c r="B67" s="939"/>
      <c r="C67" s="939"/>
      <c r="D67" s="941"/>
      <c r="E67" s="941"/>
      <c r="F67" s="941"/>
      <c r="G67" s="941"/>
      <c r="H67" s="941"/>
      <c r="I67" s="941"/>
      <c r="J67" s="941"/>
      <c r="K67" s="941"/>
      <c r="L67" s="941"/>
      <c r="M67" s="941"/>
      <c r="N67" s="941"/>
      <c r="O67" s="950"/>
      <c r="P67" s="948"/>
      <c r="Q67" s="948"/>
      <c r="R67" s="949"/>
      <c r="S67" s="951"/>
      <c r="T67" s="952"/>
      <c r="U67" s="952"/>
      <c r="V67" s="952"/>
      <c r="W67" s="952"/>
      <c r="AA67" s="386"/>
    </row>
    <row r="68" spans="2:30" ht="10.199999999999999" customHeight="1">
      <c r="B68" s="938" t="s">
        <v>215</v>
      </c>
      <c r="C68" s="939"/>
      <c r="D68" s="940"/>
      <c r="E68" s="941"/>
      <c r="F68" s="941"/>
      <c r="G68" s="941"/>
      <c r="H68" s="941"/>
      <c r="I68" s="941"/>
      <c r="J68" s="941"/>
      <c r="K68" s="941"/>
      <c r="L68" s="941"/>
      <c r="M68" s="941"/>
      <c r="N68" s="941"/>
      <c r="O68" s="947"/>
      <c r="P68" s="948"/>
      <c r="Q68" s="948"/>
      <c r="R68" s="949"/>
      <c r="S68" s="951"/>
      <c r="T68" s="952"/>
      <c r="U68" s="952"/>
      <c r="V68" s="952"/>
      <c r="W68" s="952"/>
      <c r="AA68" s="386"/>
      <c r="AB68" s="20"/>
    </row>
    <row r="69" spans="2:30" ht="10.199999999999999" customHeight="1">
      <c r="B69" s="939"/>
      <c r="C69" s="939"/>
      <c r="D69" s="941"/>
      <c r="E69" s="941"/>
      <c r="F69" s="941"/>
      <c r="G69" s="941"/>
      <c r="H69" s="941"/>
      <c r="I69" s="941"/>
      <c r="J69" s="941"/>
      <c r="K69" s="941"/>
      <c r="L69" s="941"/>
      <c r="M69" s="941"/>
      <c r="N69" s="941"/>
      <c r="O69" s="950"/>
      <c r="P69" s="948"/>
      <c r="Q69" s="948"/>
      <c r="R69" s="949"/>
      <c r="S69" s="951"/>
      <c r="T69" s="952"/>
      <c r="U69" s="952"/>
      <c r="V69" s="952"/>
      <c r="W69" s="952"/>
      <c r="AA69" s="386"/>
    </row>
    <row r="70" spans="2:30" ht="10.199999999999999" customHeight="1">
      <c r="B70" s="938" t="s">
        <v>216</v>
      </c>
      <c r="C70" s="939"/>
      <c r="D70" s="940"/>
      <c r="E70" s="941"/>
      <c r="F70" s="941"/>
      <c r="G70" s="941"/>
      <c r="H70" s="941"/>
      <c r="I70" s="941"/>
      <c r="J70" s="941"/>
      <c r="K70" s="941"/>
      <c r="L70" s="941"/>
      <c r="M70" s="941"/>
      <c r="N70" s="941"/>
      <c r="O70" s="947"/>
      <c r="P70" s="948"/>
      <c r="Q70" s="948"/>
      <c r="R70" s="949"/>
      <c r="S70" s="951"/>
      <c r="T70" s="952"/>
      <c r="U70" s="952"/>
      <c r="V70" s="952"/>
      <c r="W70" s="952"/>
      <c r="AA70" s="386"/>
      <c r="AB70" s="240"/>
      <c r="AC70" s="240"/>
      <c r="AD70" s="19"/>
    </row>
    <row r="71" spans="2:30" ht="10.199999999999999" customHeight="1">
      <c r="B71" s="939"/>
      <c r="C71" s="939"/>
      <c r="D71" s="941"/>
      <c r="E71" s="941"/>
      <c r="F71" s="941"/>
      <c r="G71" s="941"/>
      <c r="H71" s="941"/>
      <c r="I71" s="941"/>
      <c r="J71" s="941"/>
      <c r="K71" s="941"/>
      <c r="L71" s="941"/>
      <c r="M71" s="941"/>
      <c r="N71" s="941"/>
      <c r="O71" s="950"/>
      <c r="P71" s="948"/>
      <c r="Q71" s="948"/>
      <c r="R71" s="949"/>
      <c r="S71" s="951"/>
      <c r="T71" s="952"/>
      <c r="U71" s="952"/>
      <c r="V71" s="952"/>
      <c r="W71" s="952"/>
      <c r="AA71" s="386"/>
    </row>
    <row r="72" spans="2:30" ht="10.199999999999999" customHeight="1">
      <c r="B72" s="938" t="s">
        <v>217</v>
      </c>
      <c r="C72" s="939"/>
      <c r="D72" s="940"/>
      <c r="E72" s="941"/>
      <c r="F72" s="941"/>
      <c r="G72" s="941"/>
      <c r="H72" s="941"/>
      <c r="I72" s="941"/>
      <c r="J72" s="941"/>
      <c r="K72" s="941"/>
      <c r="L72" s="941"/>
      <c r="M72" s="941"/>
      <c r="N72" s="941"/>
      <c r="O72" s="947"/>
      <c r="P72" s="948"/>
      <c r="Q72" s="948"/>
      <c r="R72" s="949"/>
      <c r="S72" s="951"/>
      <c r="T72" s="952"/>
      <c r="U72" s="952"/>
      <c r="V72" s="952"/>
      <c r="W72" s="952"/>
      <c r="X72" s="36"/>
      <c r="Y72" s="36"/>
      <c r="Z72" s="36"/>
      <c r="AA72" s="386"/>
    </row>
    <row r="73" spans="2:30" ht="10.199999999999999" customHeight="1">
      <c r="B73" s="939"/>
      <c r="C73" s="939"/>
      <c r="D73" s="941"/>
      <c r="E73" s="941"/>
      <c r="F73" s="941"/>
      <c r="G73" s="941"/>
      <c r="H73" s="941"/>
      <c r="I73" s="941"/>
      <c r="J73" s="941"/>
      <c r="K73" s="941"/>
      <c r="L73" s="941"/>
      <c r="M73" s="941"/>
      <c r="N73" s="941"/>
      <c r="O73" s="950"/>
      <c r="P73" s="948"/>
      <c r="Q73" s="948"/>
      <c r="R73" s="949"/>
      <c r="S73" s="951"/>
      <c r="T73" s="952"/>
      <c r="U73" s="952"/>
      <c r="V73" s="952"/>
      <c r="W73" s="952"/>
      <c r="X73" s="36"/>
      <c r="Y73" s="36"/>
      <c r="Z73" s="36"/>
      <c r="AA73" s="386"/>
    </row>
    <row r="74" spans="2:30" ht="10.199999999999999" customHeight="1">
      <c r="B74" s="938" t="s">
        <v>218</v>
      </c>
      <c r="C74" s="939"/>
      <c r="D74" s="940"/>
      <c r="E74" s="941"/>
      <c r="F74" s="941"/>
      <c r="G74" s="941"/>
      <c r="H74" s="941"/>
      <c r="I74" s="941"/>
      <c r="J74" s="941"/>
      <c r="K74" s="941"/>
      <c r="L74" s="941"/>
      <c r="M74" s="941"/>
      <c r="N74" s="941"/>
      <c r="O74" s="947"/>
      <c r="P74" s="948"/>
      <c r="Q74" s="948"/>
      <c r="R74" s="949"/>
      <c r="S74" s="951"/>
      <c r="T74" s="952"/>
      <c r="U74" s="952"/>
      <c r="V74" s="952"/>
      <c r="W74" s="952"/>
      <c r="AA74" s="386"/>
    </row>
    <row r="75" spans="2:30" ht="10.199999999999999" customHeight="1">
      <c r="B75" s="939"/>
      <c r="C75" s="939"/>
      <c r="D75" s="941"/>
      <c r="E75" s="941"/>
      <c r="F75" s="941"/>
      <c r="G75" s="941"/>
      <c r="H75" s="941"/>
      <c r="I75" s="941"/>
      <c r="J75" s="941"/>
      <c r="K75" s="941"/>
      <c r="L75" s="941"/>
      <c r="M75" s="941"/>
      <c r="N75" s="941"/>
      <c r="O75" s="950"/>
      <c r="P75" s="948"/>
      <c r="Q75" s="948"/>
      <c r="R75" s="949"/>
      <c r="S75" s="951"/>
      <c r="T75" s="952"/>
      <c r="U75" s="952"/>
      <c r="V75" s="952"/>
      <c r="W75" s="952"/>
      <c r="AA75" s="386"/>
      <c r="AD75" s="15"/>
    </row>
    <row r="76" spans="2:30" ht="10.199999999999999" customHeight="1">
      <c r="B76" s="938" t="s">
        <v>219</v>
      </c>
      <c r="C76" s="939"/>
      <c r="D76" s="940"/>
      <c r="E76" s="941"/>
      <c r="F76" s="941"/>
      <c r="G76" s="941"/>
      <c r="H76" s="941"/>
      <c r="I76" s="941"/>
      <c r="J76" s="941"/>
      <c r="K76" s="941"/>
      <c r="L76" s="941"/>
      <c r="M76" s="941"/>
      <c r="N76" s="941"/>
      <c r="O76" s="947"/>
      <c r="P76" s="948"/>
      <c r="Q76" s="948"/>
      <c r="R76" s="949"/>
      <c r="S76" s="951"/>
      <c r="T76" s="952"/>
      <c r="U76" s="952"/>
      <c r="V76" s="952"/>
      <c r="W76" s="952"/>
      <c r="AA76" s="386"/>
    </row>
    <row r="77" spans="2:30" ht="10.199999999999999" customHeight="1">
      <c r="B77" s="939"/>
      <c r="C77" s="939"/>
      <c r="D77" s="941"/>
      <c r="E77" s="941"/>
      <c r="F77" s="941"/>
      <c r="G77" s="941"/>
      <c r="H77" s="941"/>
      <c r="I77" s="941"/>
      <c r="J77" s="941"/>
      <c r="K77" s="941"/>
      <c r="L77" s="941"/>
      <c r="M77" s="941"/>
      <c r="N77" s="941"/>
      <c r="O77" s="950"/>
      <c r="P77" s="948"/>
      <c r="Q77" s="948"/>
      <c r="R77" s="949"/>
      <c r="S77" s="951"/>
      <c r="T77" s="952"/>
      <c r="U77" s="952"/>
      <c r="V77" s="952"/>
      <c r="W77" s="952"/>
      <c r="AA77" s="386"/>
    </row>
    <row r="78" spans="2:30" ht="10.199999999999999" customHeight="1">
      <c r="B78" s="938" t="s">
        <v>220</v>
      </c>
      <c r="C78" s="939"/>
      <c r="D78" s="940"/>
      <c r="E78" s="941"/>
      <c r="F78" s="941"/>
      <c r="G78" s="941"/>
      <c r="H78" s="941"/>
      <c r="I78" s="941"/>
      <c r="J78" s="941"/>
      <c r="K78" s="941"/>
      <c r="L78" s="941"/>
      <c r="M78" s="941"/>
      <c r="N78" s="941"/>
      <c r="O78" s="947"/>
      <c r="P78" s="948"/>
      <c r="Q78" s="948"/>
      <c r="R78" s="949"/>
      <c r="S78" s="953"/>
      <c r="T78" s="954"/>
      <c r="U78" s="954"/>
      <c r="V78" s="954"/>
      <c r="W78" s="954"/>
      <c r="AA78" s="386"/>
    </row>
    <row r="79" spans="2:30" ht="10.199999999999999" customHeight="1">
      <c r="B79" s="939"/>
      <c r="C79" s="939"/>
      <c r="D79" s="941"/>
      <c r="E79" s="941"/>
      <c r="F79" s="941"/>
      <c r="G79" s="941"/>
      <c r="H79" s="941"/>
      <c r="I79" s="941"/>
      <c r="J79" s="941"/>
      <c r="K79" s="941"/>
      <c r="L79" s="941"/>
      <c r="M79" s="941"/>
      <c r="N79" s="941"/>
      <c r="O79" s="950"/>
      <c r="P79" s="948"/>
      <c r="Q79" s="948"/>
      <c r="R79" s="949"/>
      <c r="S79" s="953"/>
      <c r="T79" s="954"/>
      <c r="U79" s="954"/>
      <c r="V79" s="954"/>
      <c r="W79" s="954"/>
      <c r="AA79" s="386"/>
    </row>
    <row r="80" spans="2:30" ht="10.199999999999999" customHeight="1">
      <c r="B80" s="938" t="s">
        <v>221</v>
      </c>
      <c r="C80" s="939"/>
      <c r="D80" s="940"/>
      <c r="E80" s="941"/>
      <c r="F80" s="941"/>
      <c r="G80" s="941"/>
      <c r="H80" s="941"/>
      <c r="I80" s="941"/>
      <c r="J80" s="941"/>
      <c r="K80" s="941"/>
      <c r="L80" s="941"/>
      <c r="M80" s="941"/>
      <c r="N80" s="941"/>
      <c r="O80" s="947"/>
      <c r="P80" s="948"/>
      <c r="Q80" s="948"/>
      <c r="R80" s="949"/>
      <c r="S80" s="953"/>
      <c r="T80" s="954"/>
      <c r="U80" s="954"/>
      <c r="V80" s="954"/>
      <c r="W80" s="954"/>
      <c r="AA80" s="386"/>
    </row>
    <row r="81" spans="2:27" ht="10.199999999999999" customHeight="1">
      <c r="B81" s="939"/>
      <c r="C81" s="939"/>
      <c r="D81" s="941"/>
      <c r="E81" s="941"/>
      <c r="F81" s="941"/>
      <c r="G81" s="941"/>
      <c r="H81" s="941"/>
      <c r="I81" s="941"/>
      <c r="J81" s="941"/>
      <c r="K81" s="941"/>
      <c r="L81" s="941"/>
      <c r="M81" s="941"/>
      <c r="N81" s="941"/>
      <c r="O81" s="950"/>
      <c r="P81" s="948"/>
      <c r="Q81" s="948"/>
      <c r="R81" s="949"/>
      <c r="S81" s="953"/>
      <c r="T81" s="954"/>
      <c r="U81" s="954"/>
      <c r="V81" s="954"/>
      <c r="W81" s="954"/>
      <c r="AA81" s="386"/>
    </row>
    <row r="82" spans="2:27" ht="10.199999999999999" customHeight="1">
      <c r="B82" s="938" t="s">
        <v>222</v>
      </c>
      <c r="C82" s="939"/>
      <c r="D82" s="940"/>
      <c r="E82" s="941"/>
      <c r="F82" s="941"/>
      <c r="G82" s="941"/>
      <c r="H82" s="941"/>
      <c r="I82" s="941"/>
      <c r="J82" s="941"/>
      <c r="K82" s="941"/>
      <c r="L82" s="941"/>
      <c r="M82" s="941"/>
      <c r="N82" s="941"/>
      <c r="O82" s="947"/>
      <c r="P82" s="948"/>
      <c r="Q82" s="948"/>
      <c r="R82" s="949"/>
      <c r="S82" s="953"/>
      <c r="T82" s="954"/>
      <c r="U82" s="954"/>
      <c r="V82" s="954"/>
      <c r="W82" s="954"/>
      <c r="AA82" s="386"/>
    </row>
    <row r="83" spans="2:27" ht="10.199999999999999" customHeight="1">
      <c r="B83" s="939"/>
      <c r="C83" s="939"/>
      <c r="D83" s="941"/>
      <c r="E83" s="941"/>
      <c r="F83" s="941"/>
      <c r="G83" s="941"/>
      <c r="H83" s="941"/>
      <c r="I83" s="941"/>
      <c r="J83" s="941"/>
      <c r="K83" s="941"/>
      <c r="L83" s="941"/>
      <c r="M83" s="941"/>
      <c r="N83" s="941"/>
      <c r="O83" s="950"/>
      <c r="P83" s="948"/>
      <c r="Q83" s="948"/>
      <c r="R83" s="949"/>
      <c r="S83" s="953"/>
      <c r="T83" s="954"/>
      <c r="U83" s="954"/>
      <c r="V83" s="954"/>
      <c r="W83" s="954"/>
      <c r="AA83" s="386"/>
    </row>
    <row r="84" spans="2:27" ht="10.199999999999999" customHeight="1">
      <c r="B84" s="938" t="s">
        <v>223</v>
      </c>
      <c r="C84" s="939"/>
      <c r="D84" s="940"/>
      <c r="E84" s="941"/>
      <c r="F84" s="941"/>
      <c r="G84" s="941"/>
      <c r="H84" s="941"/>
      <c r="I84" s="941"/>
      <c r="J84" s="941"/>
      <c r="K84" s="941"/>
      <c r="L84" s="941"/>
      <c r="M84" s="941"/>
      <c r="N84" s="941"/>
      <c r="O84" s="947"/>
      <c r="P84" s="948"/>
      <c r="Q84" s="948"/>
      <c r="R84" s="949"/>
      <c r="S84" s="953"/>
      <c r="T84" s="954"/>
      <c r="U84" s="954"/>
      <c r="V84" s="954"/>
      <c r="W84" s="954"/>
      <c r="AA84" s="386"/>
    </row>
    <row r="85" spans="2:27" ht="10.199999999999999" customHeight="1">
      <c r="B85" s="939"/>
      <c r="C85" s="939"/>
      <c r="D85" s="941"/>
      <c r="E85" s="941"/>
      <c r="F85" s="941"/>
      <c r="G85" s="941"/>
      <c r="H85" s="941"/>
      <c r="I85" s="941"/>
      <c r="J85" s="941"/>
      <c r="K85" s="941"/>
      <c r="L85" s="941"/>
      <c r="M85" s="941"/>
      <c r="N85" s="941"/>
      <c r="O85" s="950"/>
      <c r="P85" s="948"/>
      <c r="Q85" s="948"/>
      <c r="R85" s="949"/>
      <c r="S85" s="953"/>
      <c r="T85" s="954"/>
      <c r="U85" s="954"/>
      <c r="V85" s="954"/>
      <c r="W85" s="954"/>
      <c r="AA85" s="386"/>
    </row>
    <row r="86" spans="2:27" ht="10.199999999999999" customHeight="1">
      <c r="AA86" s="386"/>
    </row>
    <row r="87" spans="2:27" ht="10.199999999999999" customHeight="1">
      <c r="B87" s="436" t="s">
        <v>224</v>
      </c>
      <c r="C87" s="318"/>
      <c r="D87" s="429" t="str">
        <f>('Formular 11a'!F70)</f>
        <v/>
      </c>
      <c r="E87" s="436" t="s">
        <v>382</v>
      </c>
      <c r="F87" s="318"/>
      <c r="G87" s="318"/>
      <c r="H87" s="318"/>
      <c r="I87" s="318"/>
      <c r="J87" s="318"/>
      <c r="K87" s="318"/>
      <c r="L87" s="318"/>
      <c r="M87" s="318"/>
      <c r="N87" s="318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AA87" s="386"/>
    </row>
    <row r="88" spans="2:27" ht="10.199999999999999" customHeight="1">
      <c r="B88" s="318"/>
      <c r="C88" s="318"/>
      <c r="D88" s="431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AA88" s="386"/>
    </row>
    <row r="89" spans="2:27" ht="10.199999999999999" customHeight="1">
      <c r="B89" s="955" t="s">
        <v>249</v>
      </c>
      <c r="C89" s="318"/>
      <c r="D89" s="318"/>
      <c r="E89" s="318"/>
      <c r="F89" s="318"/>
      <c r="G89" s="318"/>
      <c r="H89" s="318"/>
      <c r="I89" s="318"/>
      <c r="J89" s="318"/>
      <c r="K89" s="318"/>
      <c r="L89" s="956" t="str">
        <f>(D87)</f>
        <v/>
      </c>
      <c r="M89" s="955" t="s">
        <v>120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AA89" s="386"/>
    </row>
    <row r="90" spans="2:27" ht="9.6" customHeight="1"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662"/>
      <c r="M90" s="318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AA90" s="386"/>
    </row>
    <row r="91" spans="2:27" ht="10.199999999999999" customHeight="1">
      <c r="J91" s="37"/>
      <c r="K91" s="37"/>
      <c r="L91" s="44"/>
      <c r="M91" s="44"/>
      <c r="N91" s="44"/>
      <c r="O91" s="44"/>
      <c r="S91" s="37"/>
      <c r="T91" s="37"/>
      <c r="AA91" s="386"/>
    </row>
    <row r="92" spans="2:27" ht="10.199999999999999" customHeight="1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36"/>
      <c r="M92" s="36"/>
      <c r="AA92" s="386"/>
    </row>
    <row r="93" spans="2:27" ht="10.199999999999999" customHeight="1">
      <c r="B93" s="240"/>
      <c r="C93" s="240"/>
      <c r="D93" s="240"/>
      <c r="E93" s="240"/>
      <c r="F93" s="240"/>
      <c r="G93" s="240"/>
      <c r="J93" s="240"/>
      <c r="K93" s="240"/>
      <c r="L93" s="240"/>
      <c r="M93" s="240"/>
      <c r="N93" s="240"/>
      <c r="O93" s="240"/>
      <c r="R93" s="240"/>
      <c r="S93" s="240"/>
      <c r="T93" s="240"/>
      <c r="U93" s="240"/>
      <c r="V93" s="240"/>
      <c r="W93" s="240"/>
      <c r="AA93" s="386"/>
    </row>
    <row r="94" spans="2:27" ht="10.199999999999999" customHeight="1">
      <c r="B94" s="398"/>
      <c r="C94" s="398"/>
      <c r="D94" s="398"/>
      <c r="E94" s="398"/>
      <c r="F94" s="398"/>
      <c r="G94" s="398"/>
      <c r="J94" s="398"/>
      <c r="K94" s="398"/>
      <c r="L94" s="398"/>
      <c r="M94" s="398"/>
      <c r="N94" s="398"/>
      <c r="O94" s="398"/>
      <c r="R94" s="398"/>
      <c r="S94" s="398"/>
      <c r="T94" s="398"/>
      <c r="U94" s="398"/>
      <c r="V94" s="398"/>
      <c r="W94" s="398"/>
      <c r="AA94" s="386"/>
    </row>
    <row r="95" spans="2:27" ht="10.199999999999999" customHeight="1">
      <c r="AA95" s="386"/>
    </row>
    <row r="96" spans="2:27" ht="12.6" customHeight="1">
      <c r="B96" s="291" t="s">
        <v>0</v>
      </c>
      <c r="C96" s="291"/>
      <c r="D96" s="291"/>
      <c r="E96" s="291"/>
      <c r="F96" s="291"/>
      <c r="G96" s="291"/>
      <c r="H96" s="63"/>
      <c r="I96" s="63"/>
      <c r="J96" s="291" t="s">
        <v>370</v>
      </c>
      <c r="K96" s="291"/>
      <c r="L96" s="291"/>
      <c r="M96" s="291"/>
      <c r="N96" s="291"/>
      <c r="O96" s="291"/>
      <c r="P96" s="63"/>
      <c r="Q96" s="63"/>
      <c r="R96" s="291" t="s">
        <v>370</v>
      </c>
      <c r="S96" s="291"/>
      <c r="T96" s="291"/>
      <c r="U96" s="291"/>
      <c r="V96" s="291"/>
      <c r="W96" s="291"/>
      <c r="AA96" s="386"/>
    </row>
    <row r="97" spans="2:27" ht="10.199999999999999" customHeight="1" thickBot="1">
      <c r="B97" s="36"/>
      <c r="C97" s="36"/>
      <c r="D97" s="36"/>
      <c r="E97" s="36"/>
      <c r="F97" s="36"/>
      <c r="G97" s="36"/>
      <c r="H97" s="36"/>
      <c r="I97" s="36"/>
      <c r="J97" s="36"/>
      <c r="K97" s="44"/>
      <c r="Q97" s="36"/>
      <c r="R97" s="36"/>
      <c r="S97" s="36"/>
      <c r="T97" s="36"/>
      <c r="U97" s="37"/>
      <c r="V97" s="37"/>
      <c r="AA97" s="386"/>
    </row>
    <row r="98" spans="2:27" ht="10.199999999999999" customHeight="1">
      <c r="B98" s="599" t="s">
        <v>1</v>
      </c>
      <c r="C98" s="600"/>
      <c r="D98" s="600"/>
      <c r="E98" s="600"/>
      <c r="F98" s="600"/>
      <c r="G98" s="674"/>
      <c r="H98" s="194"/>
      <c r="I98" s="194"/>
      <c r="J98" s="194"/>
      <c r="K98" s="194"/>
      <c r="L98" s="194"/>
      <c r="M98" s="194"/>
      <c r="N98" s="194"/>
      <c r="O98" s="194"/>
      <c r="P98" s="194"/>
      <c r="Q98" s="1"/>
      <c r="R98" s="1"/>
      <c r="S98" s="1"/>
      <c r="T98" s="1"/>
      <c r="U98" s="1"/>
      <c r="V98" s="1"/>
      <c r="W98" s="1"/>
      <c r="X98" s="2"/>
      <c r="AA98" s="386"/>
    </row>
    <row r="99" spans="2:27" ht="10.199999999999999" customHeight="1">
      <c r="B99" s="581"/>
      <c r="C99" s="318"/>
      <c r="D99" s="318"/>
      <c r="E99" s="318"/>
      <c r="F99" s="318"/>
      <c r="G99" s="240"/>
      <c r="H99" s="84"/>
      <c r="I99" s="84"/>
      <c r="J99" s="84"/>
      <c r="K99" s="84"/>
      <c r="L99" s="84"/>
      <c r="M99" s="84"/>
      <c r="N99" s="84"/>
      <c r="O99" s="84"/>
      <c r="P99" s="84"/>
      <c r="X99" s="4"/>
      <c r="AA99" s="386"/>
    </row>
    <row r="100" spans="2:27" ht="10.199999999999999" customHeight="1">
      <c r="B100" s="3"/>
      <c r="X100" s="4"/>
      <c r="AA100" s="386"/>
    </row>
    <row r="101" spans="2:27" ht="10.199999999999999" customHeight="1">
      <c r="B101" s="684" t="s">
        <v>225</v>
      </c>
      <c r="C101" s="240"/>
      <c r="D101" s="240"/>
      <c r="E101" s="240"/>
      <c r="F101" s="240"/>
      <c r="G101" s="240"/>
      <c r="H101" s="859"/>
      <c r="I101" s="859"/>
      <c r="J101" s="860"/>
      <c r="K101" s="36"/>
      <c r="L101" s="36"/>
      <c r="M101" s="401" t="s">
        <v>32</v>
      </c>
      <c r="N101" s="240"/>
      <c r="O101" s="240"/>
      <c r="P101" s="240"/>
      <c r="Q101" s="859"/>
      <c r="R101" s="859"/>
      <c r="S101" s="860"/>
      <c r="T101" s="37"/>
      <c r="U101" s="36"/>
      <c r="V101" s="36"/>
      <c r="X101" s="4"/>
      <c r="AA101" s="386"/>
    </row>
    <row r="102" spans="2:27" ht="10.199999999999999" customHeight="1">
      <c r="B102" s="407"/>
      <c r="C102" s="240"/>
      <c r="D102" s="240"/>
      <c r="E102" s="240"/>
      <c r="F102" s="240"/>
      <c r="G102" s="240"/>
      <c r="H102" s="861"/>
      <c r="I102" s="861"/>
      <c r="J102" s="862"/>
      <c r="K102" s="36"/>
      <c r="L102" s="36"/>
      <c r="M102" s="240"/>
      <c r="N102" s="240"/>
      <c r="O102" s="240"/>
      <c r="P102" s="240"/>
      <c r="Q102" s="861"/>
      <c r="R102" s="861"/>
      <c r="S102" s="862"/>
      <c r="T102" s="37"/>
      <c r="U102" s="36"/>
      <c r="V102" s="36"/>
      <c r="X102" s="4"/>
      <c r="AA102" s="386"/>
    </row>
    <row r="103" spans="2:27" ht="10.199999999999999" customHeight="1">
      <c r="B103" s="24"/>
      <c r="C103" s="21"/>
      <c r="D103" s="21"/>
      <c r="E103" s="21"/>
      <c r="F103" s="18"/>
      <c r="G103" s="18"/>
      <c r="H103" s="18"/>
      <c r="X103" s="4"/>
      <c r="AA103" s="386"/>
    </row>
    <row r="104" spans="2:27" ht="10.199999999999999" customHeight="1">
      <c r="B104" s="79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401" t="s">
        <v>153</v>
      </c>
      <c r="N104" s="240"/>
      <c r="O104" s="240"/>
      <c r="P104" s="240"/>
      <c r="Q104" s="957" t="s">
        <v>525</v>
      </c>
      <c r="R104" s="859"/>
      <c r="S104" s="958"/>
      <c r="X104" s="4"/>
      <c r="AA104" s="386"/>
    </row>
    <row r="105" spans="2:27" ht="10.199999999999999" customHeight="1">
      <c r="B105" s="78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240"/>
      <c r="N105" s="240"/>
      <c r="O105" s="240"/>
      <c r="P105" s="240"/>
      <c r="Q105" s="861"/>
      <c r="R105" s="861"/>
      <c r="S105" s="959"/>
      <c r="X105" s="4"/>
      <c r="AA105" s="386"/>
    </row>
    <row r="106" spans="2:27" ht="10.199999999999999" customHeight="1" thickBot="1">
      <c r="B106" s="25"/>
      <c r="C106" s="26"/>
      <c r="D106" s="26"/>
      <c r="E106" s="26"/>
      <c r="F106" s="27"/>
      <c r="G106" s="27"/>
      <c r="H106" s="2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AA106" s="386"/>
    </row>
    <row r="107" spans="2:27" ht="10.199999999999999" customHeight="1">
      <c r="AA107" s="386"/>
    </row>
    <row r="108" spans="2:27" ht="10.199999999999999" customHeight="1">
      <c r="B108" s="401" t="s">
        <v>7</v>
      </c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AA108" s="386"/>
    </row>
    <row r="109" spans="2:27" ht="10.199999999999999" customHeight="1"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AA109" s="386"/>
    </row>
    <row r="110" spans="2:27" ht="10.199999999999999" customHeight="1">
      <c r="B110" s="401" t="s">
        <v>8</v>
      </c>
      <c r="C110" s="401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</row>
    <row r="111" spans="2:27" ht="10.199999999999999" customHeight="1"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</row>
    <row r="112" spans="2:27" ht="10.199999999999999" customHeight="1">
      <c r="B112" s="401"/>
      <c r="C112" s="401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</row>
    <row r="113" spans="2:13" ht="10.199999999999999" customHeight="1">
      <c r="B113" s="401"/>
      <c r="C113" s="401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</row>
    <row r="114" spans="2:13" ht="10.199999999999999" customHeight="1"/>
    <row r="115" spans="2:13" ht="10.199999999999999" customHeight="1"/>
    <row r="116" spans="2:13" ht="10.199999999999999" customHeight="1"/>
    <row r="117" spans="2:13" ht="10.199999999999999" customHeight="1"/>
    <row r="118" spans="2:13" ht="10.199999999999999" customHeight="1"/>
    <row r="119" spans="2:13" ht="10.199999999999999" customHeight="1"/>
    <row r="120" spans="2:13" ht="10.199999999999999" customHeight="1"/>
    <row r="121" spans="2:13" ht="10.199999999999999" customHeight="1"/>
    <row r="122" spans="2:13" ht="10.199999999999999" customHeight="1"/>
    <row r="123" spans="2:13" ht="10.199999999999999" customHeight="1"/>
    <row r="124" spans="2:13" ht="10.199999999999999" customHeight="1"/>
  </sheetData>
  <sheetProtection algorithmName="SHA-512" hashValue="JGO5MhnqTkGdQehmGsVHjFCdhJawSGgK9FZbTxQ+OGP/aDvn4x0td1YMkzQ0CgKRUFyPWuiWPMsUqpC4E1JDwQ==" saltValue="/hiFGFJQ5LQxvUNARiSunw==" spinCount="100000" sheet="1" objects="1" scenarios="1" selectLockedCells="1"/>
  <mergeCells count="118">
    <mergeCell ref="B108:M109"/>
    <mergeCell ref="B110:M111"/>
    <mergeCell ref="B112:M113"/>
    <mergeCell ref="B98:G99"/>
    <mergeCell ref="M101:P102"/>
    <mergeCell ref="M104:P105"/>
    <mergeCell ref="B96:G96"/>
    <mergeCell ref="J96:O96"/>
    <mergeCell ref="R96:W96"/>
    <mergeCell ref="B101:G102"/>
    <mergeCell ref="H101:J102"/>
    <mergeCell ref="Q101:S102"/>
    <mergeCell ref="Q104:S105"/>
    <mergeCell ref="B89:K90"/>
    <mergeCell ref="L89:L90"/>
    <mergeCell ref="M89:M90"/>
    <mergeCell ref="B93:G94"/>
    <mergeCell ref="J93:O94"/>
    <mergeCell ref="R93:W94"/>
    <mergeCell ref="O84:R85"/>
    <mergeCell ref="S84:W85"/>
    <mergeCell ref="B87:C88"/>
    <mergeCell ref="D87:D88"/>
    <mergeCell ref="E87:X88"/>
    <mergeCell ref="B84:C85"/>
    <mergeCell ref="D84:N85"/>
    <mergeCell ref="O80:R81"/>
    <mergeCell ref="S80:W81"/>
    <mergeCell ref="O82:R83"/>
    <mergeCell ref="S82:W83"/>
    <mergeCell ref="O70:R71"/>
    <mergeCell ref="S70:W71"/>
    <mergeCell ref="O72:R73"/>
    <mergeCell ref="S72:W73"/>
    <mergeCell ref="O74:R75"/>
    <mergeCell ref="S74:W75"/>
    <mergeCell ref="O58:R59"/>
    <mergeCell ref="S58:W59"/>
    <mergeCell ref="O60:R61"/>
    <mergeCell ref="S60:W61"/>
    <mergeCell ref="B80:C81"/>
    <mergeCell ref="D80:N81"/>
    <mergeCell ref="B82:C83"/>
    <mergeCell ref="D82:N83"/>
    <mergeCell ref="B76:C77"/>
    <mergeCell ref="D76:N77"/>
    <mergeCell ref="B78:C79"/>
    <mergeCell ref="D78:N79"/>
    <mergeCell ref="O76:R77"/>
    <mergeCell ref="S76:W77"/>
    <mergeCell ref="B74:C75"/>
    <mergeCell ref="D74:N75"/>
    <mergeCell ref="B68:C69"/>
    <mergeCell ref="D68:N69"/>
    <mergeCell ref="B70:C71"/>
    <mergeCell ref="D70:N71"/>
    <mergeCell ref="O68:R69"/>
    <mergeCell ref="S68:W69"/>
    <mergeCell ref="O78:R79"/>
    <mergeCell ref="S78:W79"/>
    <mergeCell ref="D66:N67"/>
    <mergeCell ref="O64:R65"/>
    <mergeCell ref="S64:W65"/>
    <mergeCell ref="O66:R67"/>
    <mergeCell ref="S66:W67"/>
    <mergeCell ref="D60:N61"/>
    <mergeCell ref="B62:C63"/>
    <mergeCell ref="D62:N63"/>
    <mergeCell ref="O62:R63"/>
    <mergeCell ref="S62:W63"/>
    <mergeCell ref="AB70:AC70"/>
    <mergeCell ref="B51:X52"/>
    <mergeCell ref="B53:G54"/>
    <mergeCell ref="B45:X46"/>
    <mergeCell ref="F26:H27"/>
    <mergeCell ref="J26:R27"/>
    <mergeCell ref="B10:Y11"/>
    <mergeCell ref="B12:Y13"/>
    <mergeCell ref="F23:H24"/>
    <mergeCell ref="J23:R24"/>
    <mergeCell ref="F29:H30"/>
    <mergeCell ref="J29:R30"/>
    <mergeCell ref="F32:H33"/>
    <mergeCell ref="J32:R33"/>
    <mergeCell ref="B35:X36"/>
    <mergeCell ref="B43:X44"/>
    <mergeCell ref="B37:X38"/>
    <mergeCell ref="B40:X41"/>
    <mergeCell ref="B17:X18"/>
    <mergeCell ref="B15:J16"/>
    <mergeCell ref="N15:X16"/>
    <mergeCell ref="F20:H21"/>
    <mergeCell ref="J20:R21"/>
    <mergeCell ref="B48:X49"/>
    <mergeCell ref="V4:X5"/>
    <mergeCell ref="AA1:AA109"/>
    <mergeCell ref="B2:C3"/>
    <mergeCell ref="E2:G3"/>
    <mergeCell ref="I2:S3"/>
    <mergeCell ref="V2:Y3"/>
    <mergeCell ref="B4:D4"/>
    <mergeCell ref="E4:G4"/>
    <mergeCell ref="I4:S4"/>
    <mergeCell ref="B6:Y7"/>
    <mergeCell ref="B56:C57"/>
    <mergeCell ref="D56:N57"/>
    <mergeCell ref="O56:R57"/>
    <mergeCell ref="S56:W57"/>
    <mergeCell ref="K15:M16"/>
    <mergeCell ref="B8:Y9"/>
    <mergeCell ref="B58:C59"/>
    <mergeCell ref="D58:N59"/>
    <mergeCell ref="B72:C73"/>
    <mergeCell ref="D72:N73"/>
    <mergeCell ref="B64:C65"/>
    <mergeCell ref="D64:N65"/>
    <mergeCell ref="B60:C61"/>
    <mergeCell ref="B66:C67"/>
  </mergeCells>
  <dataValidations count="1">
    <dataValidation type="list" allowBlank="1" showInputMessage="1" showErrorMessage="1" prompt="Bitte wählen Sie die zutreffende Funktion aus." sqref="S58:W85" xr:uid="{00000000-0002-0000-2100-000000000000}">
      <formula1>"Personalratsmitglied, Ersatzmitglied"</formula1>
    </dataValidation>
  </dataValidations>
  <pageMargins left="0.7" right="0.7" top="0.78740157499999996" bottom="0.78740157499999996" header="0.3" footer="0.3"/>
  <pageSetup paperSize="9" scale="6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1">
    <tabColor theme="3" tint="0.39997558519241921"/>
  </sheetPr>
  <dimension ref="A1:AD135"/>
  <sheetViews>
    <sheetView showGridLines="0" zoomScaleNormal="100" workbookViewId="0">
      <selection activeCell="F27" sqref="F27:H28"/>
    </sheetView>
  </sheetViews>
  <sheetFormatPr baseColWidth="10" defaultRowHeight="13.2"/>
  <cols>
    <col min="1" max="23" width="4.6640625" customWidth="1"/>
    <col min="24" max="24" width="8" customWidth="1"/>
    <col min="25" max="25" width="4.6640625" customWidth="1"/>
    <col min="26" max="26" width="2.109375" customWidth="1"/>
    <col min="27" max="27" width="9.10937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226</v>
      </c>
      <c r="W2" s="381"/>
      <c r="X2" s="381"/>
      <c r="Y2" s="381"/>
      <c r="AA2" s="386"/>
    </row>
    <row r="3" spans="2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W4" s="714" t="s">
        <v>130</v>
      </c>
      <c r="X4" s="714"/>
      <c r="Y4" s="714"/>
      <c r="AA4" s="386"/>
    </row>
    <row r="5" spans="2:27" ht="10.199999999999999" customHeight="1">
      <c r="W5" s="714"/>
      <c r="X5" s="714"/>
      <c r="Y5" s="714"/>
      <c r="AA5" s="386"/>
    </row>
    <row r="6" spans="2:27" ht="14.25" customHeight="1">
      <c r="V6" s="931" t="s">
        <v>454</v>
      </c>
      <c r="W6" s="967"/>
      <c r="X6" s="967"/>
      <c r="AA6" s="386"/>
    </row>
    <row r="7" spans="2:27" ht="10.199999999999999" customHeight="1">
      <c r="B7" s="370" t="s">
        <v>331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AA7" s="386"/>
    </row>
    <row r="8" spans="2:27" ht="10.199999999999999" customHeight="1"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AA8" s="386"/>
    </row>
    <row r="9" spans="2:27" ht="10.199999999999999" customHeight="1">
      <c r="B9" s="370" t="s">
        <v>379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AA9" s="386"/>
    </row>
    <row r="10" spans="2:27" ht="9.6" customHeight="1"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AA10" s="386"/>
    </row>
    <row r="11" spans="2:27" ht="10.199999999999999" customHeight="1">
      <c r="B11" s="673" t="s">
        <v>157</v>
      </c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2"/>
      <c r="AA11" s="386"/>
    </row>
    <row r="12" spans="2:27" ht="10.199999999999999" customHeight="1"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2"/>
      <c r="AA12" s="386"/>
    </row>
    <row r="13" spans="2:27" ht="10.199999999999999" customHeight="1">
      <c r="B13" s="673" t="s">
        <v>504</v>
      </c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AA13" s="386"/>
    </row>
    <row r="14" spans="2:27" ht="9.6" customHeight="1"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AA14" s="386"/>
    </row>
    <row r="15" spans="2:27" ht="10.199999999999999" customHeight="1">
      <c r="Z15" s="32"/>
      <c r="AA15" s="386"/>
    </row>
    <row r="16" spans="2:27" ht="10.199999999999999" customHeight="1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32"/>
      <c r="AA16" s="386"/>
    </row>
    <row r="17" spans="1:27" ht="10.199999999999999" customHeight="1">
      <c r="Z17" s="33"/>
      <c r="AA17" s="386"/>
    </row>
    <row r="18" spans="1:27" ht="10.199999999999999" customHeight="1">
      <c r="AA18" s="386"/>
    </row>
    <row r="19" spans="1:27" ht="10.199999999999999" customHeight="1">
      <c r="B19" s="436" t="s">
        <v>197</v>
      </c>
      <c r="C19" s="318"/>
      <c r="D19" s="318"/>
      <c r="E19" s="318"/>
      <c r="F19" s="318"/>
      <c r="G19" s="318"/>
      <c r="H19" s="318"/>
      <c r="I19" s="318"/>
      <c r="J19" s="318"/>
      <c r="K19" s="582" t="str">
        <f>IF(Dienststellendaten!G33="","",Dienststellendaten!G33)</f>
        <v/>
      </c>
      <c r="L19" s="960"/>
      <c r="M19" s="960"/>
      <c r="N19" s="436" t="s">
        <v>198</v>
      </c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AA19" s="386"/>
    </row>
    <row r="20" spans="1:27" ht="10.199999999999999" customHeight="1">
      <c r="B20" s="318"/>
      <c r="C20" s="318"/>
      <c r="D20" s="318"/>
      <c r="E20" s="318"/>
      <c r="F20" s="318"/>
      <c r="G20" s="318"/>
      <c r="H20" s="318"/>
      <c r="I20" s="318"/>
      <c r="J20" s="318"/>
      <c r="K20" s="961"/>
      <c r="L20" s="961"/>
      <c r="M20" s="961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AA20" s="386"/>
    </row>
    <row r="21" spans="1:27" ht="10.199999999999999" customHeight="1">
      <c r="A21" s="14"/>
      <c r="B21" s="436" t="s">
        <v>381</v>
      </c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14"/>
      <c r="Z21" s="14"/>
      <c r="AA21" s="386"/>
    </row>
    <row r="22" spans="1:27" ht="10.199999999999999" customHeight="1">
      <c r="A22" s="14"/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14"/>
      <c r="Z22" s="14"/>
      <c r="AA22" s="386"/>
    </row>
    <row r="23" spans="1:27" ht="10.199999999999999" customHeight="1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386"/>
    </row>
    <row r="24" spans="1:27" ht="10.199999999999999" customHeight="1">
      <c r="A24" s="35"/>
      <c r="B24" s="51"/>
      <c r="C24" s="89"/>
      <c r="D24" s="89"/>
      <c r="E24" s="89"/>
      <c r="F24" s="945">
        <f>IF('Formular 3b_3'!N98&lt;0,'Formular 3b_2'!N98,'Formular 3b_3'!N98)</f>
        <v>0</v>
      </c>
      <c r="G24" s="730"/>
      <c r="H24" s="730"/>
      <c r="I24" s="81"/>
      <c r="J24" s="436" t="s">
        <v>199</v>
      </c>
      <c r="K24" s="318"/>
      <c r="L24" s="318"/>
      <c r="M24" s="318"/>
      <c r="N24" s="318"/>
      <c r="O24" s="318"/>
      <c r="P24" s="318"/>
      <c r="Q24" s="318"/>
      <c r="R24" s="318"/>
      <c r="S24" s="81"/>
      <c r="T24" s="36"/>
      <c r="U24" s="36"/>
      <c r="V24" s="36"/>
      <c r="W24" s="36"/>
      <c r="X24" s="36"/>
      <c r="Y24" s="36"/>
      <c r="Z24" s="14"/>
      <c r="AA24" s="386"/>
    </row>
    <row r="25" spans="1:27" ht="10.199999999999999" customHeight="1">
      <c r="A25" s="35"/>
      <c r="B25" s="89"/>
      <c r="C25" s="89"/>
      <c r="D25" s="89"/>
      <c r="E25" s="89"/>
      <c r="F25" s="946"/>
      <c r="G25" s="946"/>
      <c r="H25" s="946"/>
      <c r="I25" s="81"/>
      <c r="J25" s="318"/>
      <c r="K25" s="318"/>
      <c r="L25" s="318"/>
      <c r="M25" s="318"/>
      <c r="N25" s="318"/>
      <c r="O25" s="318"/>
      <c r="P25" s="318"/>
      <c r="Q25" s="318"/>
      <c r="R25" s="318"/>
      <c r="S25" s="81"/>
      <c r="T25" s="76"/>
      <c r="U25" s="76"/>
      <c r="V25" s="36"/>
      <c r="W25" s="14"/>
      <c r="X25" s="36"/>
      <c r="Y25" s="36"/>
      <c r="Z25" s="14"/>
      <c r="AA25" s="386"/>
    </row>
    <row r="26" spans="1:27" ht="10.199999999999999" customHeight="1">
      <c r="A26" s="35"/>
      <c r="B26" s="89"/>
      <c r="C26" s="89"/>
      <c r="D26" s="89"/>
      <c r="E26" s="89"/>
      <c r="F26" s="89"/>
      <c r="G26" s="89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76"/>
      <c r="U26" s="36"/>
      <c r="V26" s="36"/>
      <c r="W26" s="14"/>
      <c r="X26" s="36"/>
      <c r="Y26" s="36"/>
      <c r="Z26" s="14"/>
      <c r="AA26" s="386"/>
    </row>
    <row r="27" spans="1:27" ht="10.199999999999999" customHeight="1">
      <c r="A27" s="35"/>
      <c r="C27" s="53"/>
      <c r="D27" s="53"/>
      <c r="E27" s="53"/>
      <c r="F27" s="944"/>
      <c r="G27" s="461"/>
      <c r="H27" s="461"/>
      <c r="I27" s="81"/>
      <c r="J27" s="436" t="s">
        <v>200</v>
      </c>
      <c r="K27" s="318"/>
      <c r="L27" s="318"/>
      <c r="M27" s="318"/>
      <c r="N27" s="318"/>
      <c r="O27" s="318"/>
      <c r="P27" s="318"/>
      <c r="Q27" s="318"/>
      <c r="R27" s="318"/>
      <c r="S27" s="90"/>
      <c r="T27" s="76"/>
      <c r="U27" s="36"/>
      <c r="V27" s="36"/>
      <c r="W27" s="14"/>
      <c r="X27" s="36"/>
      <c r="Y27" s="36"/>
      <c r="Z27" s="14"/>
      <c r="AA27" s="386"/>
    </row>
    <row r="28" spans="1:27" ht="10.199999999999999" customHeight="1">
      <c r="A28" s="35"/>
      <c r="B28" s="35"/>
      <c r="C28" s="80"/>
      <c r="D28" s="53"/>
      <c r="E28" s="53"/>
      <c r="F28" s="463"/>
      <c r="G28" s="463"/>
      <c r="H28" s="463"/>
      <c r="I28" s="81"/>
      <c r="J28" s="318"/>
      <c r="K28" s="318"/>
      <c r="L28" s="318"/>
      <c r="M28" s="318"/>
      <c r="N28" s="318"/>
      <c r="O28" s="318"/>
      <c r="P28" s="318"/>
      <c r="Q28" s="318"/>
      <c r="R28" s="318"/>
      <c r="S28" s="90"/>
      <c r="T28" s="76"/>
      <c r="U28" s="76"/>
      <c r="V28" s="36"/>
      <c r="W28" s="14"/>
      <c r="X28" s="36"/>
      <c r="Y28" s="36"/>
      <c r="Z28" s="14"/>
      <c r="AA28" s="386"/>
    </row>
    <row r="29" spans="1:27" ht="10.199999999999999" customHeight="1">
      <c r="A29" s="35"/>
      <c r="B29" s="35"/>
      <c r="C29" s="53"/>
      <c r="D29" s="53"/>
      <c r="E29" s="53"/>
      <c r="F29" s="81"/>
      <c r="G29" s="81"/>
      <c r="H29" s="81"/>
      <c r="T29" s="76"/>
      <c r="U29" s="36"/>
      <c r="V29" s="36"/>
      <c r="W29" s="14"/>
      <c r="X29" s="36"/>
      <c r="Y29" s="36"/>
      <c r="Z29" s="14"/>
      <c r="AA29" s="386"/>
    </row>
    <row r="30" spans="1:27" ht="10.199999999999999" customHeight="1">
      <c r="A30" s="35"/>
      <c r="B30" s="35"/>
      <c r="C30" s="49"/>
      <c r="D30" s="53"/>
      <c r="F30" s="944"/>
      <c r="G30" s="461"/>
      <c r="H30" s="461"/>
      <c r="I30" s="81"/>
      <c r="J30" s="436" t="s">
        <v>201</v>
      </c>
      <c r="K30" s="318"/>
      <c r="L30" s="318"/>
      <c r="M30" s="318"/>
      <c r="N30" s="318"/>
      <c r="O30" s="318"/>
      <c r="P30" s="318"/>
      <c r="Q30" s="318"/>
      <c r="R30" s="318"/>
      <c r="S30" s="36"/>
      <c r="T30" s="36"/>
      <c r="U30" s="36"/>
      <c r="V30" s="36"/>
      <c r="W30" s="14"/>
      <c r="X30" s="36"/>
      <c r="Y30" s="36"/>
      <c r="Z30" s="14"/>
      <c r="AA30" s="386"/>
    </row>
    <row r="31" spans="1:27" ht="10.199999999999999" customHeight="1">
      <c r="A31" s="35"/>
      <c r="B31" s="35"/>
      <c r="C31" s="36"/>
      <c r="F31" s="463"/>
      <c r="G31" s="463"/>
      <c r="H31" s="463"/>
      <c r="I31" s="81"/>
      <c r="J31" s="318"/>
      <c r="K31" s="318"/>
      <c r="L31" s="318"/>
      <c r="M31" s="318"/>
      <c r="N31" s="318"/>
      <c r="O31" s="318"/>
      <c r="P31" s="318"/>
      <c r="Q31" s="318"/>
      <c r="R31" s="318"/>
      <c r="S31" s="36"/>
      <c r="T31" s="36"/>
      <c r="U31" s="36"/>
      <c r="V31" s="36"/>
      <c r="W31" s="14"/>
      <c r="X31" s="36"/>
      <c r="Y31" s="36"/>
      <c r="Z31" s="14"/>
      <c r="AA31" s="386"/>
    </row>
    <row r="32" spans="1:27" ht="10.199999999999999" customHeight="1">
      <c r="A32" s="35"/>
      <c r="B32" s="35"/>
      <c r="C32" s="36"/>
      <c r="F32" s="17"/>
      <c r="G32" s="17"/>
      <c r="H32" s="17"/>
      <c r="N32" s="76"/>
      <c r="O32" s="36"/>
      <c r="P32" s="36"/>
      <c r="Q32" s="36"/>
      <c r="R32" s="36"/>
      <c r="S32" s="36"/>
      <c r="T32" s="36"/>
      <c r="U32" s="36"/>
      <c r="V32" s="36"/>
      <c r="W32" s="14"/>
      <c r="X32" s="36"/>
      <c r="Y32" s="36"/>
      <c r="Z32" s="14"/>
      <c r="AA32" s="386"/>
    </row>
    <row r="33" spans="1:29" ht="10.199999999999999" customHeight="1">
      <c r="A33" s="35"/>
      <c r="B33" s="35"/>
      <c r="C33" s="53"/>
      <c r="D33" s="88"/>
      <c r="E33" s="90"/>
      <c r="F33" s="944"/>
      <c r="G33" s="461"/>
      <c r="H33" s="461"/>
      <c r="I33" s="81"/>
      <c r="J33" s="436" t="s">
        <v>202</v>
      </c>
      <c r="K33" s="318"/>
      <c r="L33" s="318"/>
      <c r="M33" s="318"/>
      <c r="N33" s="318"/>
      <c r="O33" s="318"/>
      <c r="P33" s="318"/>
      <c r="Q33" s="318"/>
      <c r="R33" s="318"/>
      <c r="S33" s="91"/>
      <c r="T33" s="91"/>
      <c r="U33" s="91"/>
      <c r="V33" s="91"/>
      <c r="W33" s="14"/>
      <c r="X33" s="36"/>
      <c r="Y33" s="36"/>
      <c r="Z33" s="14"/>
      <c r="AA33" s="386"/>
    </row>
    <row r="34" spans="1:29" ht="10.199999999999999" customHeight="1">
      <c r="A34" s="35"/>
      <c r="B34" s="35"/>
      <c r="C34" s="80"/>
      <c r="D34" s="90"/>
      <c r="E34" s="90"/>
      <c r="F34" s="463"/>
      <c r="G34" s="463"/>
      <c r="H34" s="463"/>
      <c r="I34" s="81"/>
      <c r="J34" s="318"/>
      <c r="K34" s="318"/>
      <c r="L34" s="318"/>
      <c r="M34" s="318"/>
      <c r="N34" s="318"/>
      <c r="O34" s="318"/>
      <c r="P34" s="318"/>
      <c r="Q34" s="318"/>
      <c r="R34" s="318"/>
      <c r="S34" s="91"/>
      <c r="T34" s="91"/>
      <c r="U34" s="91"/>
      <c r="V34" s="91"/>
      <c r="W34" s="14"/>
      <c r="X34" s="36"/>
      <c r="Y34" s="36"/>
      <c r="Z34" s="14"/>
      <c r="AA34" s="386"/>
      <c r="AB34" s="17"/>
      <c r="AC34" s="17"/>
    </row>
    <row r="35" spans="1:29" ht="10.199999999999999" customHeight="1">
      <c r="A35" s="35"/>
      <c r="B35" s="35"/>
      <c r="C35" s="53"/>
      <c r="D35" s="53"/>
      <c r="E35" s="53"/>
      <c r="F35" s="81"/>
      <c r="G35" s="81"/>
      <c r="H35" s="81"/>
      <c r="I35" s="53"/>
      <c r="J35" s="53"/>
      <c r="K35" s="53"/>
      <c r="L35" s="53"/>
      <c r="M35" s="76"/>
      <c r="N35" s="76"/>
      <c r="O35" s="76"/>
      <c r="P35" s="76"/>
      <c r="Q35" s="76"/>
      <c r="R35" s="76"/>
      <c r="S35" s="76"/>
      <c r="T35" s="76"/>
      <c r="U35" s="36"/>
      <c r="V35" s="36"/>
      <c r="W35" s="14"/>
      <c r="X35" s="36"/>
      <c r="Y35" s="36"/>
      <c r="Z35" s="14"/>
      <c r="AA35" s="386"/>
    </row>
    <row r="36" spans="1:29" ht="10.199999999999999" customHeight="1">
      <c r="A36" s="35"/>
      <c r="B36" s="35"/>
      <c r="C36" s="53"/>
      <c r="D36" s="53"/>
      <c r="E36" s="53"/>
      <c r="F36" s="944"/>
      <c r="G36" s="461"/>
      <c r="H36" s="461"/>
      <c r="I36" s="81"/>
      <c r="J36" s="436" t="s">
        <v>203</v>
      </c>
      <c r="K36" s="318"/>
      <c r="L36" s="318"/>
      <c r="M36" s="318"/>
      <c r="N36" s="318"/>
      <c r="O36" s="318"/>
      <c r="P36" s="318"/>
      <c r="Q36" s="318"/>
      <c r="R36" s="318"/>
      <c r="S36" s="76"/>
      <c r="T36" s="76"/>
      <c r="U36" s="36"/>
      <c r="V36" s="36"/>
      <c r="W36" s="14"/>
      <c r="X36" s="36"/>
      <c r="Y36" s="36"/>
      <c r="Z36" s="14"/>
      <c r="AA36" s="386"/>
    </row>
    <row r="37" spans="1:29" ht="10.199999999999999" customHeight="1">
      <c r="A37" s="35"/>
      <c r="B37" s="35"/>
      <c r="C37" s="49"/>
      <c r="D37" s="53"/>
      <c r="F37" s="463"/>
      <c r="G37" s="463"/>
      <c r="H37" s="463"/>
      <c r="I37" s="81"/>
      <c r="J37" s="318"/>
      <c r="K37" s="318"/>
      <c r="L37" s="318"/>
      <c r="M37" s="318"/>
      <c r="N37" s="318"/>
      <c r="O37" s="318"/>
      <c r="P37" s="318"/>
      <c r="Q37" s="318"/>
      <c r="R37" s="318"/>
      <c r="S37" s="36"/>
      <c r="T37" s="36"/>
      <c r="U37" s="36"/>
      <c r="V37" s="36"/>
      <c r="W37" s="14"/>
      <c r="X37" s="36"/>
      <c r="Y37" s="36"/>
      <c r="Z37" s="14"/>
      <c r="AA37" s="386"/>
    </row>
    <row r="38" spans="1:29" ht="10.199999999999999" customHeight="1">
      <c r="A38" s="35"/>
      <c r="B38" s="35"/>
      <c r="C38" s="36"/>
      <c r="N38" s="76"/>
      <c r="O38" s="36"/>
      <c r="P38" s="36"/>
      <c r="Q38" s="36"/>
      <c r="R38" s="36"/>
      <c r="S38" s="36"/>
      <c r="T38" s="36"/>
      <c r="U38" s="36"/>
      <c r="V38" s="36"/>
      <c r="W38" s="14"/>
      <c r="X38" s="36"/>
      <c r="Y38" s="36"/>
      <c r="Z38" s="14"/>
      <c r="AA38" s="386"/>
    </row>
    <row r="39" spans="1:29" ht="10.199999999999999" customHeight="1">
      <c r="A39" s="35"/>
      <c r="B39" s="436" t="s">
        <v>204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0"/>
      <c r="S39" s="640"/>
      <c r="T39" s="640"/>
      <c r="U39" s="640"/>
      <c r="V39" s="640"/>
      <c r="W39" s="640"/>
      <c r="X39" s="640"/>
      <c r="Y39" s="36"/>
      <c r="Z39" s="14"/>
      <c r="AA39" s="386"/>
    </row>
    <row r="40" spans="1:29" ht="10.199999999999999" customHeight="1">
      <c r="A40" s="35"/>
      <c r="B40" s="640"/>
      <c r="C40" s="640"/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36"/>
      <c r="Z40" s="14"/>
      <c r="AA40" s="386"/>
    </row>
    <row r="41" spans="1:29" ht="10.199999999999999" customHeight="1">
      <c r="A41" s="35"/>
      <c r="B41" s="737"/>
      <c r="C41" s="737"/>
      <c r="D41" s="737"/>
      <c r="E41" s="737"/>
      <c r="F41" s="737"/>
      <c r="G41" s="737"/>
      <c r="H41" s="737"/>
      <c r="I41" s="737"/>
      <c r="J41" s="737"/>
      <c r="K41" s="737"/>
      <c r="L41" s="737"/>
      <c r="M41" s="737"/>
      <c r="N41" s="737"/>
      <c r="O41" s="737"/>
      <c r="P41" s="737"/>
      <c r="Q41" s="737"/>
      <c r="R41" s="737"/>
      <c r="S41" s="737"/>
      <c r="T41" s="737"/>
      <c r="U41" s="737"/>
      <c r="V41" s="737"/>
      <c r="W41" s="737"/>
      <c r="X41" s="737"/>
      <c r="Y41" s="36"/>
      <c r="Z41" s="14"/>
      <c r="AA41" s="386"/>
    </row>
    <row r="42" spans="1:29" ht="10.199999999999999" customHeight="1">
      <c r="A42" s="35"/>
      <c r="B42" s="864"/>
      <c r="C42" s="864"/>
      <c r="D42" s="864"/>
      <c r="E42" s="864"/>
      <c r="F42" s="864"/>
      <c r="G42" s="864"/>
      <c r="H42" s="864"/>
      <c r="I42" s="864"/>
      <c r="J42" s="864"/>
      <c r="K42" s="864"/>
      <c r="L42" s="864"/>
      <c r="M42" s="864"/>
      <c r="N42" s="864"/>
      <c r="O42" s="864"/>
      <c r="P42" s="864"/>
      <c r="Q42" s="864"/>
      <c r="R42" s="864"/>
      <c r="S42" s="864"/>
      <c r="T42" s="864"/>
      <c r="U42" s="864"/>
      <c r="V42" s="864"/>
      <c r="W42" s="864"/>
      <c r="X42" s="864"/>
      <c r="Y42" s="36"/>
      <c r="Z42" s="14"/>
      <c r="AA42" s="386"/>
    </row>
    <row r="43" spans="1:29" ht="10.199999999999999" customHeight="1">
      <c r="A43" s="35"/>
      <c r="Y43" s="36"/>
      <c r="Z43" s="14"/>
      <c r="AA43" s="386"/>
    </row>
    <row r="44" spans="1:29" ht="10.199999999999999" customHeight="1">
      <c r="A44" s="35"/>
      <c r="B44" s="737"/>
      <c r="C44" s="737"/>
      <c r="D44" s="737"/>
      <c r="E44" s="737"/>
      <c r="F44" s="737"/>
      <c r="G44" s="737"/>
      <c r="H44" s="737"/>
      <c r="I44" s="737"/>
      <c r="J44" s="737"/>
      <c r="K44" s="737"/>
      <c r="L44" s="737"/>
      <c r="M44" s="737"/>
      <c r="N44" s="737"/>
      <c r="O44" s="737"/>
      <c r="P44" s="737"/>
      <c r="Q44" s="737"/>
      <c r="R44" s="737"/>
      <c r="S44" s="737"/>
      <c r="T44" s="737"/>
      <c r="U44" s="737"/>
      <c r="V44" s="737"/>
      <c r="W44" s="737"/>
      <c r="X44" s="737"/>
      <c r="Y44" s="36"/>
      <c r="Z44" s="14"/>
      <c r="AA44" s="386"/>
    </row>
    <row r="45" spans="1:29" ht="10.199999999999999" customHeight="1">
      <c r="A45" s="35"/>
      <c r="B45" s="864"/>
      <c r="C45" s="864"/>
      <c r="D45" s="864"/>
      <c r="E45" s="864"/>
      <c r="F45" s="864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64"/>
      <c r="R45" s="864"/>
      <c r="S45" s="864"/>
      <c r="T45" s="864"/>
      <c r="U45" s="864"/>
      <c r="V45" s="864"/>
      <c r="W45" s="864"/>
      <c r="X45" s="864"/>
      <c r="Y45" s="36"/>
      <c r="Z45" s="14"/>
      <c r="AA45" s="386"/>
    </row>
    <row r="46" spans="1:29" ht="10.199999999999999" customHeight="1">
      <c r="A46" s="35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36"/>
      <c r="Z46" s="14"/>
      <c r="AA46" s="386"/>
    </row>
    <row r="47" spans="1:29" ht="10.199999999999999" customHeight="1">
      <c r="A47" s="35"/>
      <c r="B47" s="35"/>
      <c r="Y47" s="36"/>
      <c r="Z47" s="14"/>
      <c r="AA47" s="386"/>
    </row>
    <row r="48" spans="1:29" ht="10.199999999999999" customHeight="1">
      <c r="A48" s="35"/>
      <c r="B48" s="436" t="s">
        <v>205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640"/>
      <c r="P48" s="640"/>
      <c r="Q48" s="640"/>
      <c r="R48" s="640"/>
      <c r="S48" s="640"/>
      <c r="T48" s="640"/>
      <c r="U48" s="640"/>
      <c r="V48" s="640"/>
      <c r="W48" s="640"/>
      <c r="X48" s="640"/>
      <c r="Y48" s="36"/>
      <c r="Z48" s="14"/>
      <c r="AA48" s="386"/>
    </row>
    <row r="49" spans="1:27" ht="10.199999999999999" customHeight="1">
      <c r="A49" s="35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640"/>
      <c r="P49" s="640"/>
      <c r="Q49" s="640"/>
      <c r="R49" s="640"/>
      <c r="S49" s="640"/>
      <c r="T49" s="640"/>
      <c r="U49" s="640"/>
      <c r="V49" s="640"/>
      <c r="W49" s="640"/>
      <c r="X49" s="640"/>
      <c r="Y49" s="36"/>
      <c r="Z49" s="14"/>
      <c r="AA49" s="386"/>
    </row>
    <row r="50" spans="1:27" ht="10.199999999999999" customHeight="1">
      <c r="A50" s="35"/>
      <c r="B50" s="737"/>
      <c r="C50" s="737"/>
      <c r="D50" s="737"/>
      <c r="E50" s="737"/>
      <c r="F50" s="737"/>
      <c r="G50" s="737"/>
      <c r="H50" s="737"/>
      <c r="I50" s="737"/>
      <c r="J50" s="737"/>
      <c r="K50" s="737"/>
      <c r="L50" s="737"/>
      <c r="M50" s="737"/>
      <c r="N50" s="737"/>
      <c r="O50" s="737"/>
      <c r="P50" s="737"/>
      <c r="Q50" s="737"/>
      <c r="R50" s="737"/>
      <c r="S50" s="737"/>
      <c r="T50" s="737"/>
      <c r="U50" s="737"/>
      <c r="V50" s="737"/>
      <c r="W50" s="737"/>
      <c r="X50" s="737"/>
      <c r="Y50" s="36"/>
      <c r="Z50" s="14"/>
      <c r="AA50" s="386"/>
    </row>
    <row r="51" spans="1:27" ht="10.199999999999999" customHeight="1">
      <c r="A51" s="35"/>
      <c r="B51" s="864"/>
      <c r="C51" s="864"/>
      <c r="D51" s="864"/>
      <c r="E51" s="864"/>
      <c r="F51" s="864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64"/>
      <c r="R51" s="864"/>
      <c r="S51" s="864"/>
      <c r="T51" s="864"/>
      <c r="U51" s="864"/>
      <c r="V51" s="864"/>
      <c r="W51" s="864"/>
      <c r="X51" s="864"/>
      <c r="Y51" s="36"/>
      <c r="Z51" s="14"/>
      <c r="AA51" s="386"/>
    </row>
    <row r="52" spans="1:27" ht="10.199999999999999" customHeight="1">
      <c r="A52" s="35"/>
      <c r="Y52" s="36"/>
      <c r="Z52" s="14"/>
      <c r="AA52" s="386"/>
    </row>
    <row r="53" spans="1:27" ht="10.199999999999999" customHeight="1">
      <c r="A53" s="35"/>
      <c r="B53" s="737"/>
      <c r="C53" s="737"/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  <c r="S53" s="737"/>
      <c r="T53" s="737"/>
      <c r="U53" s="737"/>
      <c r="V53" s="737"/>
      <c r="W53" s="737"/>
      <c r="X53" s="737"/>
      <c r="Y53" s="36"/>
      <c r="Z53" s="14"/>
      <c r="AA53" s="386"/>
    </row>
    <row r="54" spans="1:27" ht="10.199999999999999" customHeight="1">
      <c r="A54" s="35"/>
      <c r="B54" s="864"/>
      <c r="C54" s="864"/>
      <c r="D54" s="864"/>
      <c r="E54" s="864"/>
      <c r="F54" s="864"/>
      <c r="G54" s="864"/>
      <c r="H54" s="864"/>
      <c r="I54" s="864"/>
      <c r="J54" s="864"/>
      <c r="K54" s="864"/>
      <c r="L54" s="864"/>
      <c r="M54" s="864"/>
      <c r="N54" s="864"/>
      <c r="O54" s="864"/>
      <c r="P54" s="864"/>
      <c r="Q54" s="864"/>
      <c r="R54" s="864"/>
      <c r="S54" s="864"/>
      <c r="T54" s="864"/>
      <c r="U54" s="864"/>
      <c r="V54" s="864"/>
      <c r="W54" s="864"/>
      <c r="X54" s="864"/>
      <c r="Y54" s="36"/>
      <c r="Z54" s="14"/>
      <c r="AA54" s="386"/>
    </row>
    <row r="55" spans="1:27" ht="10.199999999999999" customHeight="1">
      <c r="A55" s="35"/>
      <c r="Y55" s="36"/>
      <c r="Z55" s="14"/>
      <c r="AA55" s="386"/>
    </row>
    <row r="56" spans="1:27" ht="10.199999999999999" customHeight="1">
      <c r="A56" s="35"/>
      <c r="B56" s="35"/>
      <c r="Y56" s="36"/>
      <c r="Z56" s="14"/>
      <c r="AA56" s="386"/>
    </row>
    <row r="57" spans="1:27" ht="10.199999999999999" customHeight="1">
      <c r="A57" s="35"/>
      <c r="B57" s="35"/>
      <c r="Y57" s="36"/>
      <c r="Z57" s="14"/>
      <c r="AA57" s="386"/>
    </row>
    <row r="58" spans="1:27" ht="10.199999999999999" customHeight="1">
      <c r="A58" s="35"/>
      <c r="B58" s="436" t="s">
        <v>227</v>
      </c>
      <c r="C58" s="640"/>
      <c r="D58" s="640"/>
      <c r="E58" s="640"/>
      <c r="F58" s="640"/>
      <c r="G58" s="640"/>
      <c r="H58" s="640"/>
      <c r="I58" s="640"/>
      <c r="J58" s="640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640"/>
      <c r="W58" s="640"/>
      <c r="X58" s="640"/>
      <c r="Y58" s="36"/>
      <c r="Z58" s="14"/>
      <c r="AA58" s="386"/>
    </row>
    <row r="59" spans="1:27" ht="10.199999999999999" customHeight="1">
      <c r="A59" s="35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36"/>
      <c r="Z59" s="14"/>
      <c r="AA59" s="386"/>
    </row>
    <row r="60" spans="1:27" ht="10.199999999999999" customHeight="1">
      <c r="A60" s="35"/>
      <c r="B60" s="436" t="s">
        <v>228</v>
      </c>
      <c r="C60" s="436"/>
      <c r="D60" s="436"/>
      <c r="E60" s="436"/>
      <c r="F60" s="436"/>
      <c r="G60" s="436"/>
      <c r="K60" s="966" t="str">
        <f>IF(F30&lt;&gt;(SUM(M66:M90)),"Achtung Zahl der Stimmen ist falsch eingetragen!","")</f>
        <v/>
      </c>
      <c r="L60" s="966"/>
      <c r="M60" s="966"/>
      <c r="N60" s="966"/>
      <c r="O60" s="966"/>
      <c r="P60" s="966"/>
      <c r="Q60" s="966"/>
      <c r="R60" s="966"/>
      <c r="S60" s="966"/>
      <c r="T60" s="966"/>
      <c r="U60" s="966"/>
      <c r="V60" s="966"/>
      <c r="W60" s="966"/>
      <c r="X60" s="966"/>
      <c r="Y60" s="36"/>
      <c r="Z60" s="14"/>
      <c r="AA60" s="386"/>
    </row>
    <row r="61" spans="1:27" ht="10.199999999999999" customHeight="1">
      <c r="A61" s="35"/>
      <c r="B61" s="436"/>
      <c r="C61" s="436"/>
      <c r="D61" s="436"/>
      <c r="E61" s="436"/>
      <c r="F61" s="436"/>
      <c r="G61" s="436"/>
      <c r="K61" s="966"/>
      <c r="L61" s="966"/>
      <c r="M61" s="966"/>
      <c r="N61" s="966"/>
      <c r="O61" s="966"/>
      <c r="P61" s="966"/>
      <c r="Q61" s="966"/>
      <c r="R61" s="966"/>
      <c r="S61" s="966"/>
      <c r="T61" s="966"/>
      <c r="U61" s="966"/>
      <c r="V61" s="966"/>
      <c r="W61" s="966"/>
      <c r="X61" s="966"/>
      <c r="Y61" s="36"/>
      <c r="Z61" s="14"/>
      <c r="AA61" s="386"/>
    </row>
    <row r="62" spans="1:27" ht="10.199999999999999" customHeight="1">
      <c r="A62" s="35"/>
      <c r="B62" s="436"/>
      <c r="C62" s="436"/>
      <c r="D62" s="436"/>
      <c r="E62" s="436"/>
      <c r="F62" s="436"/>
      <c r="G62" s="436"/>
      <c r="H62" s="90"/>
      <c r="I62" s="90"/>
      <c r="J62" s="90"/>
      <c r="K62" s="90"/>
      <c r="L62" s="90"/>
      <c r="M62" s="90"/>
      <c r="N62" s="76"/>
      <c r="O62" s="88"/>
      <c r="P62" s="91"/>
      <c r="Q62" s="91"/>
      <c r="R62" s="91"/>
      <c r="S62" s="91"/>
      <c r="T62" s="91"/>
      <c r="U62" s="91"/>
      <c r="V62" s="91"/>
      <c r="W62" s="36"/>
      <c r="X62" s="36"/>
      <c r="Y62" s="36"/>
      <c r="Z62" s="14"/>
      <c r="AA62" s="386"/>
    </row>
    <row r="63" spans="1:27" ht="10.199999999999999" customHeight="1">
      <c r="A63" s="35"/>
      <c r="B63" s="49"/>
      <c r="C63" s="49"/>
      <c r="D63" s="49"/>
      <c r="E63" s="49"/>
      <c r="F63" s="49"/>
      <c r="G63" s="49"/>
      <c r="H63" s="90"/>
      <c r="I63" s="90"/>
      <c r="J63" s="90"/>
      <c r="K63" s="90"/>
      <c r="L63" s="90"/>
      <c r="M63" s="90"/>
      <c r="N63" s="76"/>
      <c r="O63" s="88"/>
      <c r="P63" s="91"/>
      <c r="Q63" s="91"/>
      <c r="R63" s="91"/>
      <c r="S63" s="91"/>
      <c r="T63" s="91"/>
      <c r="U63" s="91"/>
      <c r="V63" s="91"/>
      <c r="W63" s="36"/>
      <c r="X63" s="36"/>
      <c r="Y63" s="36"/>
      <c r="Z63" s="14"/>
      <c r="AA63" s="386"/>
    </row>
    <row r="64" spans="1:27" ht="10.199999999999999" customHeight="1">
      <c r="A64" s="35"/>
      <c r="B64" s="35"/>
      <c r="C64" s="8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76"/>
      <c r="O64" s="91"/>
      <c r="P64" s="91"/>
      <c r="Q64" s="91"/>
      <c r="R64" s="91"/>
      <c r="S64" s="91"/>
      <c r="T64" s="91"/>
      <c r="U64" s="91"/>
      <c r="V64" s="91"/>
      <c r="W64" s="36"/>
      <c r="X64" s="36"/>
      <c r="Y64" s="36"/>
      <c r="Z64" s="14"/>
      <c r="AA64" s="386"/>
    </row>
    <row r="65" spans="1:30" ht="10.199999999999999" customHeight="1">
      <c r="A65" s="35"/>
      <c r="B65" s="96"/>
      <c r="D65" s="95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95"/>
      <c r="P65" s="39"/>
      <c r="Q65" s="39"/>
      <c r="R65" s="36"/>
      <c r="S65" s="95"/>
      <c r="T65" s="95"/>
      <c r="U65" s="95"/>
      <c r="V65" s="95"/>
      <c r="W65" s="95"/>
      <c r="X65" s="36"/>
      <c r="Y65" s="36"/>
      <c r="Z65" s="14"/>
      <c r="AA65" s="386"/>
    </row>
    <row r="66" spans="1:30" ht="10.199999999999999" customHeight="1">
      <c r="A66" s="35"/>
      <c r="B66" s="436" t="s">
        <v>229</v>
      </c>
      <c r="C66" s="436"/>
      <c r="D66" s="436"/>
      <c r="E66" s="287" t="str">
        <f>('Formular 11b'!H22)</f>
        <v/>
      </c>
      <c r="F66" s="298"/>
      <c r="G66" s="298"/>
      <c r="H66" s="298"/>
      <c r="I66" s="298"/>
      <c r="J66" s="298"/>
      <c r="K66" s="39"/>
      <c r="L66" s="39"/>
      <c r="M66" s="963"/>
      <c r="N66" s="964"/>
      <c r="O66" s="964"/>
      <c r="P66" s="964"/>
      <c r="Q66" s="964"/>
      <c r="R66" s="964"/>
      <c r="S66" s="95"/>
      <c r="T66" s="436" t="s">
        <v>210</v>
      </c>
      <c r="U66" s="719"/>
      <c r="V66" s="719"/>
      <c r="W66" s="719"/>
      <c r="X66" s="36"/>
      <c r="Y66" s="36"/>
      <c r="Z66" s="14"/>
      <c r="AA66" s="386"/>
    </row>
    <row r="67" spans="1:30" ht="10.199999999999999" customHeight="1">
      <c r="A67" s="35"/>
      <c r="B67" s="436"/>
      <c r="C67" s="436"/>
      <c r="D67" s="436"/>
      <c r="E67" s="962"/>
      <c r="F67" s="962"/>
      <c r="G67" s="962"/>
      <c r="H67" s="962"/>
      <c r="I67" s="962"/>
      <c r="J67" s="962"/>
      <c r="M67" s="965"/>
      <c r="N67" s="965"/>
      <c r="O67" s="965"/>
      <c r="P67" s="965"/>
      <c r="Q67" s="965"/>
      <c r="R67" s="965"/>
      <c r="T67" s="719"/>
      <c r="U67" s="719"/>
      <c r="V67" s="719"/>
      <c r="W67" s="719"/>
      <c r="X67" s="36"/>
      <c r="Y67" s="36"/>
      <c r="Z67" s="14"/>
      <c r="AA67" s="386"/>
    </row>
    <row r="68" spans="1:30" ht="10.199999999999999" customHeight="1">
      <c r="A68" s="35"/>
      <c r="B68" s="97"/>
      <c r="C68" s="97"/>
      <c r="E68" s="908" t="s">
        <v>187</v>
      </c>
      <c r="F68" s="908"/>
      <c r="G68" s="908"/>
      <c r="H68" s="908"/>
      <c r="I68" s="908"/>
      <c r="J68" s="908"/>
      <c r="M68" s="908" t="s">
        <v>230</v>
      </c>
      <c r="N68" s="908"/>
      <c r="O68" s="908"/>
      <c r="P68" s="908"/>
      <c r="Q68" s="908"/>
      <c r="R68" s="908"/>
      <c r="T68" s="36"/>
      <c r="U68" s="36"/>
      <c r="V68" s="36"/>
      <c r="W68" s="100"/>
      <c r="X68" s="36"/>
      <c r="Y68" s="36"/>
      <c r="Z68" s="14"/>
      <c r="AA68" s="386"/>
    </row>
    <row r="69" spans="1:30" ht="10.199999999999999" customHeight="1">
      <c r="A69" s="35"/>
      <c r="B69" s="87"/>
      <c r="C69" s="97"/>
      <c r="D69" s="53"/>
      <c r="E69" s="593"/>
      <c r="F69" s="593"/>
      <c r="G69" s="593"/>
      <c r="H69" s="593"/>
      <c r="I69" s="593"/>
      <c r="J69" s="593"/>
      <c r="M69" s="593"/>
      <c r="N69" s="593"/>
      <c r="O69" s="593"/>
      <c r="P69" s="593"/>
      <c r="Q69" s="593"/>
      <c r="R69" s="593"/>
      <c r="T69" s="36"/>
      <c r="U69" s="36"/>
      <c r="V69" s="36"/>
      <c r="W69" s="100"/>
      <c r="X69" s="36"/>
      <c r="Y69" s="36"/>
      <c r="Z69" s="14"/>
      <c r="AA69" s="386"/>
    </row>
    <row r="70" spans="1:30" ht="10.199999999999999" customHeight="1">
      <c r="B70" s="97"/>
      <c r="C70" s="97"/>
      <c r="O70" s="99"/>
      <c r="P70" s="99"/>
      <c r="Q70" s="99"/>
      <c r="R70" s="100"/>
      <c r="W70" s="100"/>
      <c r="AA70" s="386"/>
    </row>
    <row r="71" spans="1:30" ht="10.199999999999999" customHeight="1">
      <c r="B71" s="87"/>
      <c r="C71" s="97"/>
      <c r="D71" s="53"/>
      <c r="O71" s="98"/>
      <c r="P71" s="99"/>
      <c r="Q71" s="99"/>
      <c r="R71" s="100"/>
      <c r="W71" s="100"/>
      <c r="AA71" s="386"/>
    </row>
    <row r="72" spans="1:30" ht="10.199999999999999" customHeight="1">
      <c r="B72" s="97"/>
      <c r="C72" s="97"/>
      <c r="O72" s="99"/>
      <c r="P72" s="99"/>
      <c r="Q72" s="99"/>
      <c r="R72" s="100"/>
      <c r="W72" s="100"/>
      <c r="AA72" s="386"/>
    </row>
    <row r="73" spans="1:30" ht="10.199999999999999" customHeight="1">
      <c r="B73" s="87"/>
      <c r="C73" s="97"/>
      <c r="D73" s="53"/>
      <c r="O73" s="98"/>
      <c r="P73" s="99"/>
      <c r="Q73" s="99"/>
      <c r="R73" s="100"/>
      <c r="W73" s="100"/>
      <c r="AA73" s="386"/>
    </row>
    <row r="74" spans="1:30" ht="10.199999999999999" customHeight="1">
      <c r="B74" s="436" t="s">
        <v>231</v>
      </c>
      <c r="C74" s="436"/>
      <c r="D74" s="436"/>
      <c r="E74" s="287" t="str">
        <f>('Formular 11b'!H47)</f>
        <v/>
      </c>
      <c r="F74" s="298"/>
      <c r="G74" s="298"/>
      <c r="H74" s="298"/>
      <c r="I74" s="298"/>
      <c r="J74" s="298"/>
      <c r="K74" s="39"/>
      <c r="L74" s="39"/>
      <c r="M74" s="963"/>
      <c r="N74" s="964"/>
      <c r="O74" s="964"/>
      <c r="P74" s="964"/>
      <c r="Q74" s="964"/>
      <c r="R74" s="964"/>
      <c r="S74" s="95"/>
      <c r="T74" s="436" t="s">
        <v>210</v>
      </c>
      <c r="U74" s="719"/>
      <c r="V74" s="719"/>
      <c r="W74" s="719"/>
      <c r="AA74" s="386"/>
    </row>
    <row r="75" spans="1:30" ht="10.199999999999999" customHeight="1">
      <c r="B75" s="436"/>
      <c r="C75" s="436"/>
      <c r="D75" s="436"/>
      <c r="E75" s="962"/>
      <c r="F75" s="962"/>
      <c r="G75" s="962"/>
      <c r="H75" s="962"/>
      <c r="I75" s="962"/>
      <c r="J75" s="962"/>
      <c r="M75" s="965"/>
      <c r="N75" s="965"/>
      <c r="O75" s="965"/>
      <c r="P75" s="965"/>
      <c r="Q75" s="965"/>
      <c r="R75" s="965"/>
      <c r="T75" s="719"/>
      <c r="U75" s="719"/>
      <c r="V75" s="719"/>
      <c r="W75" s="719"/>
      <c r="AA75" s="386"/>
    </row>
    <row r="76" spans="1:30" ht="10.199999999999999" customHeight="1">
      <c r="B76" s="97"/>
      <c r="C76" s="97"/>
      <c r="E76" s="908" t="s">
        <v>187</v>
      </c>
      <c r="F76" s="908"/>
      <c r="G76" s="908"/>
      <c r="H76" s="908"/>
      <c r="I76" s="908"/>
      <c r="J76" s="908"/>
      <c r="M76" s="908" t="s">
        <v>230</v>
      </c>
      <c r="N76" s="908"/>
      <c r="O76" s="908"/>
      <c r="P76" s="908"/>
      <c r="Q76" s="908"/>
      <c r="R76" s="908"/>
      <c r="T76" s="36"/>
      <c r="U76" s="36"/>
      <c r="V76" s="36"/>
      <c r="W76" s="100"/>
      <c r="AA76" s="386"/>
    </row>
    <row r="77" spans="1:30" ht="10.199999999999999" customHeight="1">
      <c r="B77" s="87"/>
      <c r="C77" s="97"/>
      <c r="D77" s="53"/>
      <c r="E77" s="593"/>
      <c r="F77" s="593"/>
      <c r="G77" s="593"/>
      <c r="H77" s="593"/>
      <c r="I77" s="593"/>
      <c r="J77" s="593"/>
      <c r="M77" s="593"/>
      <c r="N77" s="593"/>
      <c r="O77" s="593"/>
      <c r="P77" s="593"/>
      <c r="Q77" s="593"/>
      <c r="R77" s="593"/>
      <c r="T77" s="36"/>
      <c r="U77" s="36"/>
      <c r="V77" s="36"/>
      <c r="W77" s="100"/>
      <c r="AA77" s="386"/>
      <c r="AB77" s="20"/>
    </row>
    <row r="78" spans="1:30" ht="10.199999999999999" customHeight="1">
      <c r="B78" s="97"/>
      <c r="C78" s="97"/>
      <c r="O78" s="99"/>
      <c r="P78" s="99"/>
      <c r="W78" s="100"/>
      <c r="AA78" s="386"/>
    </row>
    <row r="79" spans="1:30" ht="10.199999999999999" customHeight="1">
      <c r="B79" s="87"/>
      <c r="C79" s="97"/>
      <c r="D79" s="53"/>
      <c r="O79" s="98"/>
      <c r="P79" s="99"/>
      <c r="W79" s="100"/>
      <c r="AA79" s="386"/>
      <c r="AB79" s="240"/>
      <c r="AC79" s="240"/>
      <c r="AD79" s="19"/>
    </row>
    <row r="80" spans="1:30" ht="10.199999999999999" customHeight="1">
      <c r="B80" s="97"/>
      <c r="C80" s="97"/>
      <c r="O80" s="99"/>
      <c r="P80" s="99"/>
      <c r="W80" s="100"/>
      <c r="AA80" s="386"/>
    </row>
    <row r="81" spans="2:30" ht="10.199999999999999" customHeight="1">
      <c r="B81" s="87"/>
      <c r="C81" s="97"/>
      <c r="D81" s="53"/>
      <c r="O81" s="98"/>
      <c r="P81" s="99"/>
      <c r="W81" s="100"/>
      <c r="X81" s="36"/>
      <c r="Y81" s="36"/>
      <c r="Z81" s="36"/>
      <c r="AA81" s="386"/>
    </row>
    <row r="82" spans="2:30" ht="10.199999999999999" customHeight="1">
      <c r="B82" s="436" t="s">
        <v>232</v>
      </c>
      <c r="C82" s="436"/>
      <c r="D82" s="436"/>
      <c r="E82" s="287" t="str">
        <f>('Formular 11b'!H72)</f>
        <v/>
      </c>
      <c r="F82" s="298"/>
      <c r="G82" s="298"/>
      <c r="H82" s="298"/>
      <c r="I82" s="298"/>
      <c r="J82" s="298"/>
      <c r="K82" s="39"/>
      <c r="L82" s="39"/>
      <c r="M82" s="963"/>
      <c r="N82" s="964"/>
      <c r="O82" s="964"/>
      <c r="P82" s="964"/>
      <c r="Q82" s="964"/>
      <c r="R82" s="964"/>
      <c r="S82" s="95"/>
      <c r="T82" s="436" t="s">
        <v>210</v>
      </c>
      <c r="U82" s="719"/>
      <c r="V82" s="719"/>
      <c r="W82" s="719"/>
      <c r="X82" s="36"/>
      <c r="Y82" s="36"/>
      <c r="Z82" s="36"/>
      <c r="AA82" s="386"/>
    </row>
    <row r="83" spans="2:30" ht="10.199999999999999" customHeight="1">
      <c r="B83" s="436"/>
      <c r="C83" s="436"/>
      <c r="D83" s="436"/>
      <c r="E83" s="962"/>
      <c r="F83" s="962"/>
      <c r="G83" s="962"/>
      <c r="H83" s="962"/>
      <c r="I83" s="962"/>
      <c r="J83" s="962"/>
      <c r="M83" s="965"/>
      <c r="N83" s="965"/>
      <c r="O83" s="965"/>
      <c r="P83" s="965"/>
      <c r="Q83" s="965"/>
      <c r="R83" s="965"/>
      <c r="T83" s="719"/>
      <c r="U83" s="719"/>
      <c r="V83" s="719"/>
      <c r="W83" s="719"/>
      <c r="AA83" s="386"/>
    </row>
    <row r="84" spans="2:30" ht="10.199999999999999" customHeight="1">
      <c r="B84" s="97"/>
      <c r="C84" s="97"/>
      <c r="E84" s="908" t="s">
        <v>187</v>
      </c>
      <c r="F84" s="908"/>
      <c r="G84" s="908"/>
      <c r="H84" s="908"/>
      <c r="I84" s="908"/>
      <c r="J84" s="908"/>
      <c r="M84" s="908" t="s">
        <v>230</v>
      </c>
      <c r="N84" s="908"/>
      <c r="O84" s="908"/>
      <c r="P84" s="908"/>
      <c r="Q84" s="908"/>
      <c r="R84" s="908"/>
      <c r="T84" s="36"/>
      <c r="U84" s="36"/>
      <c r="V84" s="36"/>
      <c r="W84" s="100"/>
      <c r="AA84" s="386"/>
      <c r="AD84" s="15"/>
    </row>
    <row r="85" spans="2:30" ht="10.199999999999999" customHeight="1">
      <c r="B85" s="87"/>
      <c r="C85" s="97"/>
      <c r="D85" s="53"/>
      <c r="E85" s="593"/>
      <c r="F85" s="593"/>
      <c r="G85" s="593"/>
      <c r="H85" s="593"/>
      <c r="I85" s="593"/>
      <c r="J85" s="593"/>
      <c r="M85" s="593"/>
      <c r="N85" s="593"/>
      <c r="O85" s="593"/>
      <c r="P85" s="593"/>
      <c r="Q85" s="593"/>
      <c r="R85" s="593"/>
      <c r="T85" s="36"/>
      <c r="U85" s="36"/>
      <c r="V85" s="36"/>
      <c r="W85" s="100"/>
      <c r="AA85" s="386"/>
    </row>
    <row r="86" spans="2:30" ht="10.199999999999999" customHeight="1">
      <c r="B86" s="97"/>
      <c r="C86" s="97"/>
      <c r="O86" s="99"/>
      <c r="P86" s="99"/>
      <c r="W86" s="100"/>
      <c r="AA86" s="386"/>
    </row>
    <row r="87" spans="2:30" ht="10.199999999999999" customHeight="1">
      <c r="B87" s="87"/>
      <c r="C87" s="97"/>
      <c r="D87" s="53"/>
      <c r="O87" s="98"/>
      <c r="P87" s="99"/>
      <c r="W87" s="100"/>
      <c r="AA87" s="386"/>
    </row>
    <row r="88" spans="2:30" ht="10.199999999999999" customHeight="1">
      <c r="B88" s="97"/>
      <c r="C88" s="97"/>
      <c r="O88" s="99"/>
      <c r="P88" s="99"/>
      <c r="W88" s="100"/>
      <c r="AA88" s="386"/>
    </row>
    <row r="89" spans="2:30" ht="10.199999999999999" customHeight="1">
      <c r="B89" s="87"/>
      <c r="C89" s="97"/>
      <c r="D89" s="53"/>
      <c r="O89" s="98"/>
      <c r="P89" s="99"/>
      <c r="W89" s="100"/>
      <c r="AA89" s="386"/>
    </row>
    <row r="90" spans="2:30" ht="10.199999999999999" customHeight="1">
      <c r="B90" s="436"/>
      <c r="C90" s="436"/>
      <c r="D90" s="436"/>
      <c r="E90" s="968"/>
      <c r="F90" s="708"/>
      <c r="G90" s="708"/>
      <c r="H90" s="708"/>
      <c r="I90" s="708"/>
      <c r="J90" s="708"/>
      <c r="K90" s="39"/>
      <c r="L90" s="39"/>
      <c r="M90" s="968"/>
      <c r="N90" s="708"/>
      <c r="O90" s="708"/>
      <c r="P90" s="708"/>
      <c r="Q90" s="708"/>
      <c r="R90" s="708"/>
      <c r="S90" s="95"/>
      <c r="T90" s="436"/>
      <c r="U90" s="719"/>
      <c r="V90" s="719"/>
      <c r="W90" s="719"/>
      <c r="AA90" s="386"/>
    </row>
    <row r="91" spans="2:30" ht="10.199999999999999" customHeight="1">
      <c r="B91" s="436"/>
      <c r="C91" s="436"/>
      <c r="D91" s="436"/>
      <c r="E91" s="708"/>
      <c r="F91" s="708"/>
      <c r="G91" s="708"/>
      <c r="H91" s="708"/>
      <c r="I91" s="708"/>
      <c r="J91" s="708"/>
      <c r="M91" s="708"/>
      <c r="N91" s="708"/>
      <c r="O91" s="708"/>
      <c r="P91" s="708"/>
      <c r="Q91" s="708"/>
      <c r="R91" s="708"/>
      <c r="T91" s="719"/>
      <c r="U91" s="719"/>
      <c r="V91" s="719"/>
      <c r="W91" s="719"/>
      <c r="AA91" s="386"/>
    </row>
    <row r="92" spans="2:30" ht="10.199999999999999" customHeight="1">
      <c r="B92" s="97"/>
      <c r="C92" s="97"/>
      <c r="E92" s="916"/>
      <c r="F92" s="916"/>
      <c r="G92" s="916"/>
      <c r="H92" s="916"/>
      <c r="I92" s="916"/>
      <c r="J92" s="916"/>
      <c r="M92" s="916"/>
      <c r="N92" s="916"/>
      <c r="O92" s="916"/>
      <c r="P92" s="916"/>
      <c r="Q92" s="916"/>
      <c r="R92" s="916"/>
      <c r="T92" s="36"/>
      <c r="U92" s="36"/>
      <c r="V92" s="36"/>
      <c r="W92" s="100"/>
      <c r="AA92" s="386"/>
    </row>
    <row r="93" spans="2:30" ht="10.199999999999999" customHeight="1">
      <c r="B93" s="87"/>
      <c r="C93" s="97"/>
      <c r="D93" s="53"/>
      <c r="E93" s="593"/>
      <c r="F93" s="593"/>
      <c r="G93" s="593"/>
      <c r="H93" s="593"/>
      <c r="I93" s="593"/>
      <c r="J93" s="593"/>
      <c r="M93" s="593"/>
      <c r="N93" s="593"/>
      <c r="O93" s="593"/>
      <c r="P93" s="593"/>
      <c r="Q93" s="593"/>
      <c r="R93" s="593"/>
      <c r="T93" s="36"/>
      <c r="U93" s="36"/>
      <c r="V93" s="36"/>
      <c r="W93" s="100"/>
      <c r="AA93" s="386"/>
    </row>
    <row r="94" spans="2:30" ht="10.199999999999999" customHeight="1">
      <c r="B94" s="97"/>
      <c r="C94" s="97"/>
      <c r="O94" s="99"/>
      <c r="P94" s="99"/>
      <c r="Q94" s="99"/>
      <c r="R94" s="100"/>
      <c r="S94" s="95"/>
      <c r="T94" s="95"/>
      <c r="U94" s="95"/>
      <c r="V94" s="95"/>
      <c r="W94" s="101"/>
      <c r="AA94" s="386"/>
    </row>
    <row r="95" spans="2:30" ht="10.199999999999999" customHeight="1">
      <c r="AA95" s="386"/>
    </row>
    <row r="96" spans="2:30" ht="10.199999999999999" customHeight="1">
      <c r="B96" s="49"/>
      <c r="C96" s="36"/>
      <c r="D96" s="98"/>
      <c r="E96" s="49"/>
      <c r="F96" s="36"/>
      <c r="G96" s="36"/>
      <c r="H96" s="36"/>
      <c r="I96" s="36"/>
      <c r="J96" s="36"/>
      <c r="K96" s="36"/>
      <c r="L96" s="36"/>
      <c r="M96" s="36"/>
      <c r="N96" s="36"/>
      <c r="AA96" s="386"/>
    </row>
    <row r="97" spans="2:27" ht="10.199999999999999" customHeight="1">
      <c r="B97" s="36"/>
      <c r="C97" s="36"/>
      <c r="D97" s="98"/>
      <c r="E97" s="36"/>
      <c r="F97" s="36"/>
      <c r="G97" s="36"/>
      <c r="H97" s="36"/>
      <c r="I97" s="36"/>
      <c r="J97" s="36"/>
      <c r="K97" s="36"/>
      <c r="L97" s="36"/>
      <c r="M97" s="36"/>
      <c r="N97" s="36"/>
      <c r="AA97" s="386"/>
    </row>
    <row r="98" spans="2:27" ht="10.199999999999999" customHeight="1">
      <c r="B98" s="401" t="s">
        <v>7</v>
      </c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AA98" s="386"/>
    </row>
    <row r="99" spans="2:27" ht="9.6" customHeight="1"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AA99" s="386"/>
    </row>
    <row r="100" spans="2:27" ht="10.199999999999999" customHeight="1">
      <c r="B100" s="401" t="s">
        <v>8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240"/>
      <c r="O100" s="44"/>
      <c r="S100" s="37"/>
      <c r="T100" s="37"/>
      <c r="AA100" s="386"/>
    </row>
    <row r="101" spans="2:27" ht="10.199999999999999" customHeight="1">
      <c r="B101" s="401"/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240"/>
      <c r="AA101" s="386"/>
    </row>
    <row r="102" spans="2:27" ht="10.199999999999999" customHeight="1"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AA102" s="386"/>
    </row>
    <row r="103" spans="2:27" ht="10.199999999999999" customHeight="1">
      <c r="B103" s="401"/>
      <c r="C103" s="401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AA103" s="386"/>
    </row>
    <row r="104" spans="2:27" ht="10.199999999999999" customHeight="1">
      <c r="AA104" s="386"/>
    </row>
    <row r="105" spans="2:27" ht="10.199999999999999" customHeight="1">
      <c r="B105" s="30"/>
      <c r="C105" s="30"/>
      <c r="D105" s="30"/>
      <c r="E105" s="30"/>
      <c r="F105" s="30"/>
      <c r="G105" s="30"/>
      <c r="J105" s="30"/>
      <c r="K105" s="30"/>
      <c r="L105" s="30"/>
      <c r="M105" s="30"/>
      <c r="N105" s="30"/>
      <c r="O105" s="30"/>
      <c r="R105" s="30"/>
      <c r="S105" s="30"/>
      <c r="T105" s="30"/>
      <c r="U105" s="30"/>
      <c r="V105" s="30"/>
      <c r="W105" s="30"/>
      <c r="AA105" s="386"/>
    </row>
    <row r="106" spans="2:27" ht="10.199999999999999" customHeight="1">
      <c r="B106" s="36"/>
      <c r="C106" s="36"/>
      <c r="D106" s="36"/>
      <c r="E106" s="36"/>
      <c r="F106" s="36"/>
      <c r="G106" s="36"/>
      <c r="H106" s="36"/>
      <c r="I106" s="36"/>
      <c r="J106" s="36"/>
      <c r="K106" s="44"/>
      <c r="Q106" s="36"/>
      <c r="R106" s="36"/>
      <c r="S106" s="36"/>
      <c r="T106" s="36"/>
      <c r="U106" s="37"/>
      <c r="V106" s="37"/>
      <c r="AA106" s="386"/>
    </row>
    <row r="107" spans="2:27" ht="10.199999999999999" customHeight="1">
      <c r="B107" s="22"/>
      <c r="C107" s="36"/>
      <c r="D107" s="36"/>
      <c r="E107" s="36"/>
      <c r="F107" s="36"/>
      <c r="G107" s="83"/>
      <c r="H107" s="84"/>
      <c r="I107" s="84"/>
      <c r="J107" s="84"/>
      <c r="K107" s="84"/>
      <c r="L107" s="84"/>
      <c r="M107" s="84"/>
      <c r="N107" s="84"/>
      <c r="O107" s="84"/>
      <c r="P107" s="84"/>
      <c r="AA107" s="386"/>
    </row>
    <row r="108" spans="2:27" ht="10.199999999999999" customHeight="1">
      <c r="B108" s="36"/>
      <c r="C108" s="36"/>
      <c r="D108" s="36"/>
      <c r="E108" s="36"/>
      <c r="F108" s="36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AA108" s="386"/>
    </row>
    <row r="109" spans="2:27" ht="10.199999999999999" customHeight="1">
      <c r="AA109" s="386"/>
    </row>
    <row r="110" spans="2:27" ht="10.199999999999999" customHeight="1">
      <c r="B110" s="77"/>
      <c r="H110" s="37"/>
      <c r="I110" s="37"/>
      <c r="J110" s="36"/>
      <c r="K110" s="36"/>
      <c r="L110" s="36"/>
      <c r="M110" s="77"/>
      <c r="Q110" s="37"/>
      <c r="R110" s="37"/>
      <c r="S110" s="37"/>
      <c r="T110" s="37"/>
      <c r="U110" s="36"/>
      <c r="V110" s="36"/>
      <c r="AA110" s="386"/>
    </row>
    <row r="111" spans="2:27" ht="10.199999999999999" customHeight="1">
      <c r="H111" s="37"/>
      <c r="I111" s="37"/>
      <c r="J111" s="36"/>
      <c r="K111" s="36"/>
      <c r="L111" s="36"/>
      <c r="Q111" s="37"/>
      <c r="R111" s="37"/>
      <c r="S111" s="37"/>
      <c r="T111" s="37"/>
      <c r="U111" s="36"/>
      <c r="V111" s="36"/>
    </row>
    <row r="112" spans="2:27" ht="10.199999999999999" customHeight="1">
      <c r="B112" s="21"/>
      <c r="C112" s="21"/>
      <c r="D112" s="21"/>
      <c r="E112" s="21"/>
      <c r="F112" s="18"/>
      <c r="G112" s="18"/>
      <c r="H112" s="18"/>
    </row>
    <row r="113" spans="2:18" ht="10.199999999999999" customHeight="1">
      <c r="B113" s="77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77"/>
      <c r="Q113" s="37"/>
      <c r="R113" s="37"/>
    </row>
    <row r="114" spans="2:18" ht="10.199999999999999" customHeight="1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Q114" s="37"/>
      <c r="R114" s="37"/>
    </row>
    <row r="115" spans="2:18" ht="10.199999999999999" customHeight="1">
      <c r="B115" s="21"/>
      <c r="C115" s="21"/>
      <c r="D115" s="21"/>
      <c r="E115" s="21"/>
      <c r="F115" s="18"/>
      <c r="G115" s="18"/>
      <c r="H115" s="18"/>
    </row>
    <row r="116" spans="2:18" ht="10.199999999999999" customHeight="1"/>
    <row r="117" spans="2:18" ht="10.199999999999999" customHeight="1"/>
    <row r="118" spans="2:18" ht="10.199999999999999" customHeight="1"/>
    <row r="119" spans="2:18" ht="10.199999999999999" customHeight="1"/>
    <row r="120" spans="2:18" ht="10.199999999999999" customHeight="1"/>
    <row r="121" spans="2:18" ht="10.199999999999999" customHeight="1"/>
    <row r="122" spans="2:18" ht="10.199999999999999" customHeight="1"/>
    <row r="123" spans="2:18" ht="10.199999999999999" customHeight="1"/>
    <row r="124" spans="2:18" ht="10.199999999999999" customHeight="1"/>
    <row r="125" spans="2:18" ht="10.199999999999999" customHeight="1"/>
    <row r="126" spans="2:18" ht="10.199999999999999" customHeight="1"/>
    <row r="127" spans="2:18" ht="10.199999999999999" customHeight="1"/>
    <row r="128" spans="2:1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</sheetData>
  <sheetProtection algorithmName="SHA-512" hashValue="YcTQIZQO3Dp2evi+qdiAwNAcgMCR6x7nFegsxYVx4gEdG9Cs7oaadiTdc1pQyK2CybKwEoSO0ovwNPgTPCqcYA==" saltValue="SKQJ7o944nUL6sQUpmOHYg==" spinCount="100000" sheet="1" objects="1" scenarios="1" selectLockedCells="1"/>
  <mergeCells count="65">
    <mergeCell ref="B98:M99"/>
    <mergeCell ref="B102:M103"/>
    <mergeCell ref="B100:N101"/>
    <mergeCell ref="J33:R34"/>
    <mergeCell ref="V6:X6"/>
    <mergeCell ref="B7:Y8"/>
    <mergeCell ref="B9:Y10"/>
    <mergeCell ref="B11:Y12"/>
    <mergeCell ref="B19:J20"/>
    <mergeCell ref="N19:X20"/>
    <mergeCell ref="B13:Y14"/>
    <mergeCell ref="B90:D91"/>
    <mergeCell ref="E90:J91"/>
    <mergeCell ref="M90:R91"/>
    <mergeCell ref="F36:H37"/>
    <mergeCell ref="J36:R37"/>
    <mergeCell ref="AB79:AC79"/>
    <mergeCell ref="B44:X45"/>
    <mergeCell ref="B48:X49"/>
    <mergeCell ref="B50:X51"/>
    <mergeCell ref="B53:X54"/>
    <mergeCell ref="B58:X59"/>
    <mergeCell ref="B60:G62"/>
    <mergeCell ref="B66:D67"/>
    <mergeCell ref="E66:J67"/>
    <mergeCell ref="E68:J69"/>
    <mergeCell ref="M66:R67"/>
    <mergeCell ref="M68:R69"/>
    <mergeCell ref="T66:W67"/>
    <mergeCell ref="T74:W75"/>
    <mergeCell ref="M74:R75"/>
    <mergeCell ref="AA1:AA110"/>
    <mergeCell ref="B74:D75"/>
    <mergeCell ref="E74:J75"/>
    <mergeCell ref="E76:J77"/>
    <mergeCell ref="K60:X61"/>
    <mergeCell ref="B2:C3"/>
    <mergeCell ref="E2:G3"/>
    <mergeCell ref="I2:S3"/>
    <mergeCell ref="V2:Y3"/>
    <mergeCell ref="B4:D4"/>
    <mergeCell ref="E4:G4"/>
    <mergeCell ref="I4:S4"/>
    <mergeCell ref="W4:Y5"/>
    <mergeCell ref="B82:D83"/>
    <mergeCell ref="E82:J83"/>
    <mergeCell ref="M82:R83"/>
    <mergeCell ref="T82:W83"/>
    <mergeCell ref="M76:R77"/>
    <mergeCell ref="E92:J93"/>
    <mergeCell ref="M92:R93"/>
    <mergeCell ref="K19:M20"/>
    <mergeCell ref="E84:J85"/>
    <mergeCell ref="M84:R85"/>
    <mergeCell ref="B21:X22"/>
    <mergeCell ref="B41:X42"/>
    <mergeCell ref="F24:H25"/>
    <mergeCell ref="J24:R25"/>
    <mergeCell ref="F27:H28"/>
    <mergeCell ref="J27:R28"/>
    <mergeCell ref="F30:H31"/>
    <mergeCell ref="J30:R31"/>
    <mergeCell ref="F33:H34"/>
    <mergeCell ref="B39:X40"/>
    <mergeCell ref="T90:W91"/>
  </mergeCells>
  <dataValidations count="2">
    <dataValidation type="list" allowBlank="1" showInputMessage="1" showErrorMessage="1" prompt="Bitte wählen Sie die zutreffende Funktion aus." sqref="S94:V94" xr:uid="{00000000-0002-0000-2200-000000000000}">
      <formula1>"Personalratsmitglied, Ersatzmitglied"</formula1>
    </dataValidation>
    <dataValidation type="list" allowBlank="1" showInputMessage="1" showErrorMessage="1" sqref="W94" xr:uid="{00000000-0002-0000-2200-000001000000}">
      <formula1>"Personalratsmitglied, Ersatzmitglied"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2">
    <tabColor theme="3" tint="0.39997558519241921"/>
  </sheetPr>
  <dimension ref="A1:AD148"/>
  <sheetViews>
    <sheetView showGridLines="0" topLeftCell="A19" zoomScaleNormal="100" workbookViewId="0">
      <selection activeCell="D60" sqref="D60:N61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226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W4" s="714" t="s">
        <v>145</v>
      </c>
      <c r="X4" s="714"/>
      <c r="Y4" s="714"/>
      <c r="AA4" s="386"/>
    </row>
    <row r="5" spans="1:27" ht="10.199999999999999" customHeight="1">
      <c r="W5" s="714"/>
      <c r="X5" s="714"/>
      <c r="Y5" s="714"/>
      <c r="AA5" s="386"/>
    </row>
    <row r="6" spans="1:27" ht="13.5" customHeight="1">
      <c r="V6" s="931" t="s">
        <v>454</v>
      </c>
      <c r="W6" s="1003"/>
      <c r="X6" s="1003"/>
      <c r="Y6" s="1003"/>
      <c r="AA6" s="386"/>
    </row>
    <row r="7" spans="1:27" ht="10.199999999999999" customHeight="1">
      <c r="B7" s="370" t="s">
        <v>196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AA7" s="386"/>
    </row>
    <row r="8" spans="1:27" ht="10.199999999999999" customHeight="1"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AA8" s="386"/>
    </row>
    <row r="9" spans="1:27" ht="10.199999999999999" customHeight="1">
      <c r="A9" s="370" t="s">
        <v>380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54"/>
      <c r="AA9" s="386"/>
    </row>
    <row r="10" spans="1:27" ht="9.6" customHeight="1">
      <c r="A10" s="370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54"/>
      <c r="AA10" s="386"/>
    </row>
    <row r="11" spans="1:27" ht="10.199999999999999" customHeight="1">
      <c r="A11" s="673" t="s">
        <v>157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32"/>
      <c r="AA11" s="386"/>
    </row>
    <row r="12" spans="1:27" ht="10.199999999999999" customHeight="1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32"/>
      <c r="AA12" s="386"/>
    </row>
    <row r="13" spans="1:27" ht="10.199999999999999" customHeight="1">
      <c r="A13" s="673" t="s">
        <v>504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32"/>
      <c r="AA13" s="386"/>
    </row>
    <row r="14" spans="1:27" ht="10.199999999999999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32"/>
      <c r="AA14" s="386"/>
    </row>
    <row r="15" spans="1:27" ht="10.199999999999999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32"/>
      <c r="AA15" s="386"/>
    </row>
    <row r="16" spans="1:27" ht="10.199999999999999" customHeight="1">
      <c r="AA16" s="386"/>
    </row>
    <row r="17" spans="1:29" ht="10.199999999999999" customHeight="1">
      <c r="B17" s="436" t="s">
        <v>505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14"/>
      <c r="Z17" s="14"/>
      <c r="AA17" s="386"/>
    </row>
    <row r="18" spans="1:29" ht="10.199999999999999" customHeight="1"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14"/>
      <c r="Z18" s="14"/>
      <c r="AA18" s="386"/>
    </row>
    <row r="19" spans="1:29" ht="10.199999999999999" customHeight="1">
      <c r="A19" s="14"/>
      <c r="B19" s="436" t="s">
        <v>506</v>
      </c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14"/>
      <c r="Z19" s="14"/>
      <c r="AA19" s="386"/>
    </row>
    <row r="20" spans="1:29" ht="10.199999999999999" customHeight="1">
      <c r="A20" s="14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14"/>
      <c r="Z20" s="14"/>
      <c r="AA20" s="386"/>
    </row>
    <row r="21" spans="1:29" ht="10.199999999999999" customHeight="1">
      <c r="A21" s="14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14"/>
      <c r="Z21" s="14"/>
      <c r="AA21" s="386"/>
    </row>
    <row r="22" spans="1:29" ht="10.199999999999999" customHeight="1">
      <c r="A22" s="14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36"/>
      <c r="Z22" s="14"/>
      <c r="AA22" s="386"/>
    </row>
    <row r="23" spans="1:29" ht="10.199999999999999" customHeight="1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6"/>
      <c r="Z23" s="14"/>
      <c r="AA23" s="386"/>
    </row>
    <row r="24" spans="1:29" ht="10.199999999999999" customHeight="1">
      <c r="A24" s="35"/>
      <c r="B24" s="51"/>
      <c r="C24" s="89"/>
      <c r="D24" s="89"/>
      <c r="E24" s="89"/>
      <c r="F24" s="103"/>
      <c r="I24" s="81"/>
      <c r="J24" s="49"/>
      <c r="K24" s="36"/>
      <c r="L24" s="36"/>
      <c r="M24" s="36"/>
      <c r="N24" s="36"/>
      <c r="O24" s="36"/>
      <c r="P24" s="36"/>
      <c r="Q24" s="36"/>
      <c r="R24" s="36"/>
      <c r="S24" s="81"/>
      <c r="T24" s="36"/>
      <c r="U24" s="36"/>
      <c r="V24" s="36"/>
      <c r="W24" s="36"/>
      <c r="X24" s="36"/>
      <c r="Y24" s="36"/>
      <c r="Z24" s="14"/>
      <c r="AA24" s="386"/>
    </row>
    <row r="25" spans="1:29" ht="10.199999999999999" customHeight="1">
      <c r="A25" s="35"/>
      <c r="C25" s="1004"/>
      <c r="D25" s="293"/>
      <c r="E25" s="579"/>
      <c r="F25" s="758" t="s">
        <v>240</v>
      </c>
      <c r="G25" s="754"/>
      <c r="H25" s="755"/>
      <c r="I25" s="758" t="s">
        <v>241</v>
      </c>
      <c r="J25" s="969"/>
      <c r="K25" s="970"/>
      <c r="L25" s="758" t="s">
        <v>242</v>
      </c>
      <c r="M25" s="754"/>
      <c r="N25" s="755"/>
      <c r="O25" s="758" t="s">
        <v>241</v>
      </c>
      <c r="P25" s="969"/>
      <c r="Q25" s="970"/>
      <c r="R25" s="758" t="s">
        <v>243</v>
      </c>
      <c r="S25" s="754"/>
      <c r="T25" s="755"/>
      <c r="U25" s="758" t="s">
        <v>241</v>
      </c>
      <c r="V25" s="969"/>
      <c r="W25" s="970"/>
      <c r="X25" s="36"/>
      <c r="Y25" s="36"/>
      <c r="Z25" s="14"/>
      <c r="AA25" s="386"/>
    </row>
    <row r="26" spans="1:29" ht="10.199999999999999" customHeight="1">
      <c r="A26" s="35"/>
      <c r="C26" s="770"/>
      <c r="D26" s="398"/>
      <c r="E26" s="580"/>
      <c r="F26" s="897"/>
      <c r="G26" s="898"/>
      <c r="H26" s="899"/>
      <c r="I26" s="971"/>
      <c r="J26" s="972"/>
      <c r="K26" s="973"/>
      <c r="L26" s="897"/>
      <c r="M26" s="898"/>
      <c r="N26" s="899"/>
      <c r="O26" s="971"/>
      <c r="P26" s="972"/>
      <c r="Q26" s="973"/>
      <c r="R26" s="897"/>
      <c r="S26" s="898"/>
      <c r="T26" s="899"/>
      <c r="U26" s="971"/>
      <c r="V26" s="972"/>
      <c r="W26" s="973"/>
      <c r="X26" s="36"/>
      <c r="Y26" s="36"/>
      <c r="Z26" s="14"/>
      <c r="AA26" s="386"/>
    </row>
    <row r="27" spans="1:29" ht="10.199999999999999" customHeight="1">
      <c r="A27" s="35"/>
      <c r="C27" s="758" t="s">
        <v>235</v>
      </c>
      <c r="D27" s="969"/>
      <c r="E27" s="970"/>
      <c r="F27" s="986">
        <f>('Formular 13b_1'!M66)</f>
        <v>0</v>
      </c>
      <c r="G27" s="987"/>
      <c r="H27" s="988"/>
      <c r="I27" s="974">
        <f>RANK(F27,($F$27:$F$35,$L27:$L$35,$R$27:$R$35))</f>
        <v>1</v>
      </c>
      <c r="J27" s="975"/>
      <c r="K27" s="976"/>
      <c r="L27" s="997">
        <f>('Formular 13b_1'!M74)</f>
        <v>0</v>
      </c>
      <c r="M27" s="998"/>
      <c r="N27" s="999"/>
      <c r="O27" s="980">
        <f>RANK(L27,($F$27:$F$35,$L27:$L$35,$R$27:$R$35))</f>
        <v>1</v>
      </c>
      <c r="P27" s="981"/>
      <c r="Q27" s="982"/>
      <c r="R27" s="997">
        <f>('Formular 13b_1'!M82)</f>
        <v>0</v>
      </c>
      <c r="S27" s="998"/>
      <c r="T27" s="999"/>
      <c r="U27" s="980">
        <f>RANK(R27,($F$27:$F$35,$L27:$L$35,$R$27:$R$35))</f>
        <v>1</v>
      </c>
      <c r="V27" s="981"/>
      <c r="W27" s="982"/>
      <c r="X27" s="36"/>
      <c r="Y27" s="36"/>
      <c r="Z27" s="14"/>
      <c r="AA27" s="386"/>
    </row>
    <row r="28" spans="1:29" ht="10.199999999999999" customHeight="1">
      <c r="A28" s="35"/>
      <c r="B28" s="35"/>
      <c r="C28" s="971"/>
      <c r="D28" s="972"/>
      <c r="E28" s="973"/>
      <c r="F28" s="989"/>
      <c r="G28" s="990"/>
      <c r="H28" s="991"/>
      <c r="I28" s="977"/>
      <c r="J28" s="978"/>
      <c r="K28" s="979"/>
      <c r="L28" s="1000"/>
      <c r="M28" s="1001"/>
      <c r="N28" s="1002"/>
      <c r="O28" s="983"/>
      <c r="P28" s="984"/>
      <c r="Q28" s="985"/>
      <c r="R28" s="1000"/>
      <c r="S28" s="1001"/>
      <c r="T28" s="1002"/>
      <c r="U28" s="983"/>
      <c r="V28" s="984"/>
      <c r="W28" s="985"/>
      <c r="X28" s="36"/>
      <c r="Y28" s="36"/>
      <c r="Z28" s="14"/>
      <c r="AA28" s="386"/>
    </row>
    <row r="29" spans="1:29" ht="10.199999999999999" customHeight="1">
      <c r="A29" s="35"/>
      <c r="B29" s="35"/>
      <c r="C29" s="758" t="s">
        <v>236</v>
      </c>
      <c r="D29" s="969"/>
      <c r="E29" s="970"/>
      <c r="F29" s="986">
        <f>F27/2</f>
        <v>0</v>
      </c>
      <c r="G29" s="987"/>
      <c r="H29" s="988"/>
      <c r="I29" s="974">
        <f>RANK(F29,($F$27:$F$35,$L27:$L$35,$R$27:$R$35))</f>
        <v>1</v>
      </c>
      <c r="J29" s="975"/>
      <c r="K29" s="976"/>
      <c r="L29" s="997">
        <f>L27/2</f>
        <v>0</v>
      </c>
      <c r="M29" s="998"/>
      <c r="N29" s="999"/>
      <c r="O29" s="980">
        <f>RANK(L29,($F$27:$F$35,$L27:$L$35,$R$27:$R$35))</f>
        <v>1</v>
      </c>
      <c r="P29" s="981"/>
      <c r="Q29" s="982"/>
      <c r="R29" s="997">
        <f>R27/2</f>
        <v>0</v>
      </c>
      <c r="S29" s="998"/>
      <c r="T29" s="999"/>
      <c r="U29" s="980">
        <f>RANK(R29,($F$27:$F$35,$L27:$L$35,$R$27:$R$35))</f>
        <v>1</v>
      </c>
      <c r="V29" s="981"/>
      <c r="W29" s="982"/>
      <c r="X29" s="36"/>
      <c r="Y29" s="36"/>
      <c r="Z29" s="14"/>
      <c r="AA29" s="386"/>
    </row>
    <row r="30" spans="1:29" ht="10.199999999999999" customHeight="1">
      <c r="A30" s="35"/>
      <c r="B30" s="35"/>
      <c r="C30" s="971"/>
      <c r="D30" s="972"/>
      <c r="E30" s="973"/>
      <c r="F30" s="989"/>
      <c r="G30" s="990"/>
      <c r="H30" s="991"/>
      <c r="I30" s="977"/>
      <c r="J30" s="978"/>
      <c r="K30" s="979"/>
      <c r="L30" s="1000"/>
      <c r="M30" s="1001"/>
      <c r="N30" s="1002"/>
      <c r="O30" s="983"/>
      <c r="P30" s="984"/>
      <c r="Q30" s="985"/>
      <c r="R30" s="1000"/>
      <c r="S30" s="1001"/>
      <c r="T30" s="1002"/>
      <c r="U30" s="983"/>
      <c r="V30" s="984"/>
      <c r="W30" s="985"/>
      <c r="X30" s="36"/>
      <c r="Y30" s="36"/>
      <c r="Z30" s="14"/>
      <c r="AA30" s="386"/>
    </row>
    <row r="31" spans="1:29" ht="10.199999999999999" customHeight="1">
      <c r="A31" s="35"/>
      <c r="B31" s="35"/>
      <c r="C31" s="758" t="s">
        <v>237</v>
      </c>
      <c r="D31" s="969"/>
      <c r="E31" s="970"/>
      <c r="F31" s="986">
        <f>F27/3</f>
        <v>0</v>
      </c>
      <c r="G31" s="987"/>
      <c r="H31" s="988"/>
      <c r="I31" s="974">
        <f>RANK(F31,($F$27:$F$35,$L27:$L$35,$R$27:$R$35))</f>
        <v>1</v>
      </c>
      <c r="J31" s="975"/>
      <c r="K31" s="976"/>
      <c r="L31" s="997">
        <f>L27/3</f>
        <v>0</v>
      </c>
      <c r="M31" s="998"/>
      <c r="N31" s="999"/>
      <c r="O31" s="980">
        <f>RANK(L31,($F$27:$F$35,$L27:$L$35,$R$27:$R$35))</f>
        <v>1</v>
      </c>
      <c r="P31" s="981"/>
      <c r="Q31" s="982"/>
      <c r="R31" s="997">
        <f>R27/3</f>
        <v>0</v>
      </c>
      <c r="S31" s="998"/>
      <c r="T31" s="999"/>
      <c r="U31" s="980">
        <f>RANK(R31,($F$27:$F$35,$L27:$L$35,$R$27:$R$35))</f>
        <v>1</v>
      </c>
      <c r="V31" s="981"/>
      <c r="W31" s="982"/>
      <c r="X31" s="36"/>
      <c r="Y31" s="36"/>
      <c r="Z31" s="14"/>
      <c r="AA31" s="386"/>
    </row>
    <row r="32" spans="1:29" ht="10.199999999999999" customHeight="1">
      <c r="A32" s="35"/>
      <c r="B32" s="35"/>
      <c r="C32" s="971"/>
      <c r="D32" s="972"/>
      <c r="E32" s="973"/>
      <c r="F32" s="989"/>
      <c r="G32" s="990"/>
      <c r="H32" s="991"/>
      <c r="I32" s="977"/>
      <c r="J32" s="978"/>
      <c r="K32" s="979"/>
      <c r="L32" s="1000"/>
      <c r="M32" s="1001"/>
      <c r="N32" s="1002"/>
      <c r="O32" s="983"/>
      <c r="P32" s="984"/>
      <c r="Q32" s="985"/>
      <c r="R32" s="1000"/>
      <c r="S32" s="1001"/>
      <c r="T32" s="1002"/>
      <c r="U32" s="983"/>
      <c r="V32" s="984"/>
      <c r="W32" s="985"/>
      <c r="X32" s="36"/>
      <c r="Y32" s="36"/>
      <c r="Z32" s="14"/>
      <c r="AA32" s="386"/>
      <c r="AB32" s="17"/>
      <c r="AC32" s="17"/>
    </row>
    <row r="33" spans="1:27" ht="10.199999999999999" customHeight="1">
      <c r="A33" s="35"/>
      <c r="B33" s="35"/>
      <c r="C33" s="758" t="s">
        <v>238</v>
      </c>
      <c r="D33" s="969"/>
      <c r="E33" s="970"/>
      <c r="F33" s="986">
        <f>F27/4</f>
        <v>0</v>
      </c>
      <c r="G33" s="987"/>
      <c r="H33" s="988"/>
      <c r="I33" s="974">
        <f>RANK(F33,($F$27:$F$35,$L27:$L$35,$R$27:$R$35))</f>
        <v>1</v>
      </c>
      <c r="J33" s="975"/>
      <c r="K33" s="976"/>
      <c r="L33" s="997">
        <f>L27/4</f>
        <v>0</v>
      </c>
      <c r="M33" s="998"/>
      <c r="N33" s="999"/>
      <c r="O33" s="980">
        <f>RANK(L33,($F$27:$F$35,$L27:$L$35,$R$27:$R$35))</f>
        <v>1</v>
      </c>
      <c r="P33" s="981"/>
      <c r="Q33" s="982"/>
      <c r="R33" s="997">
        <f>R27/4</f>
        <v>0</v>
      </c>
      <c r="S33" s="998"/>
      <c r="T33" s="999"/>
      <c r="U33" s="980">
        <f>RANK(R33,($F$27:$F$35,$L27:$L$35,$R$27:$R$35))</f>
        <v>1</v>
      </c>
      <c r="V33" s="981"/>
      <c r="W33" s="982"/>
      <c r="X33" s="36"/>
      <c r="Y33" s="36"/>
      <c r="Z33" s="14"/>
      <c r="AA33" s="386"/>
    </row>
    <row r="34" spans="1:27" ht="10.199999999999999" customHeight="1">
      <c r="A34" s="35"/>
      <c r="B34" s="35"/>
      <c r="C34" s="971"/>
      <c r="D34" s="972"/>
      <c r="E34" s="973"/>
      <c r="F34" s="989"/>
      <c r="G34" s="990"/>
      <c r="H34" s="991"/>
      <c r="I34" s="977"/>
      <c r="J34" s="978"/>
      <c r="K34" s="979"/>
      <c r="L34" s="1000"/>
      <c r="M34" s="1001"/>
      <c r="N34" s="1002"/>
      <c r="O34" s="983"/>
      <c r="P34" s="984"/>
      <c r="Q34" s="985"/>
      <c r="R34" s="1000"/>
      <c r="S34" s="1001"/>
      <c r="T34" s="1002"/>
      <c r="U34" s="983"/>
      <c r="V34" s="984"/>
      <c r="W34" s="985"/>
      <c r="X34" s="36"/>
      <c r="Y34" s="36"/>
      <c r="Z34" s="14"/>
      <c r="AA34" s="386"/>
    </row>
    <row r="35" spans="1:27" ht="10.199999999999999" customHeight="1">
      <c r="A35" s="35"/>
      <c r="B35" s="35"/>
      <c r="C35" s="758" t="s">
        <v>239</v>
      </c>
      <c r="D35" s="969"/>
      <c r="E35" s="970"/>
      <c r="F35" s="986">
        <f>F27/5</f>
        <v>0</v>
      </c>
      <c r="G35" s="992"/>
      <c r="H35" s="993"/>
      <c r="I35" s="974">
        <f>RANK(F35,($F$27:$F$35,$L27:$L$35,$R$27:$R$35))</f>
        <v>1</v>
      </c>
      <c r="J35" s="975"/>
      <c r="K35" s="976"/>
      <c r="L35" s="997">
        <f>L27/5</f>
        <v>0</v>
      </c>
      <c r="M35" s="1005"/>
      <c r="N35" s="1006"/>
      <c r="O35" s="980">
        <f>RANK(L35,($F$27:$F$35,$L27:$L$35,$R$27:$R$35))</f>
        <v>1</v>
      </c>
      <c r="P35" s="981"/>
      <c r="Q35" s="982"/>
      <c r="R35" s="997">
        <f>R27/5</f>
        <v>0</v>
      </c>
      <c r="S35" s="1005"/>
      <c r="T35" s="1006"/>
      <c r="U35" s="980">
        <f>RANK(R35,($F$27:$F$35,$L27:$L$35,$R$27:$R$35))</f>
        <v>1</v>
      </c>
      <c r="V35" s="981"/>
      <c r="W35" s="982"/>
      <c r="X35" s="36"/>
      <c r="Y35" s="36"/>
      <c r="Z35" s="14"/>
      <c r="AA35" s="386"/>
    </row>
    <row r="36" spans="1:27" ht="10.199999999999999" customHeight="1">
      <c r="A36" s="35"/>
      <c r="B36" s="35"/>
      <c r="C36" s="971"/>
      <c r="D36" s="972"/>
      <c r="E36" s="973"/>
      <c r="F36" s="994"/>
      <c r="G36" s="995"/>
      <c r="H36" s="996"/>
      <c r="I36" s="977"/>
      <c r="J36" s="978"/>
      <c r="K36" s="979"/>
      <c r="L36" s="1007"/>
      <c r="M36" s="1008"/>
      <c r="N36" s="1009"/>
      <c r="O36" s="983"/>
      <c r="P36" s="984"/>
      <c r="Q36" s="985"/>
      <c r="R36" s="1007"/>
      <c r="S36" s="1008"/>
      <c r="T36" s="1009"/>
      <c r="U36" s="983"/>
      <c r="V36" s="984"/>
      <c r="W36" s="985"/>
      <c r="X36" s="36"/>
      <c r="Y36" s="36"/>
      <c r="Z36" s="14"/>
      <c r="AA36" s="386"/>
    </row>
    <row r="37" spans="1:27" ht="10.199999999999999" customHeight="1">
      <c r="A37" s="35"/>
      <c r="B37" s="35"/>
      <c r="C37" s="49"/>
      <c r="D37" s="53"/>
      <c r="I37" s="81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14"/>
      <c r="X37" s="36"/>
      <c r="Y37" s="36"/>
      <c r="Z37" s="14"/>
      <c r="AA37" s="386"/>
    </row>
    <row r="38" spans="1:27" ht="10.199999999999999" customHeight="1">
      <c r="A38" s="35"/>
      <c r="B38" s="35"/>
      <c r="C38" s="36"/>
      <c r="N38" s="76"/>
      <c r="O38" s="36"/>
      <c r="P38" s="36"/>
      <c r="Q38" s="36"/>
      <c r="R38" s="36"/>
      <c r="S38" s="36"/>
      <c r="T38" s="36"/>
      <c r="U38" s="36"/>
      <c r="V38" s="36"/>
      <c r="W38" s="14"/>
      <c r="X38" s="36"/>
      <c r="Y38" s="36"/>
      <c r="Z38" s="14"/>
      <c r="AA38" s="386"/>
    </row>
    <row r="39" spans="1:27" ht="10.199999999999999" customHeight="1">
      <c r="A39" s="35"/>
      <c r="B39" s="436" t="s">
        <v>244</v>
      </c>
      <c r="C39" s="318"/>
      <c r="D39" s="318"/>
      <c r="E39" s="429"/>
      <c r="F39" s="429"/>
      <c r="G39" s="436" t="s">
        <v>245</v>
      </c>
      <c r="H39" s="436"/>
      <c r="I39" s="436"/>
      <c r="J39" s="436"/>
      <c r="K39" s="436"/>
      <c r="L39" s="436"/>
      <c r="M39" s="436"/>
      <c r="N39" s="240"/>
      <c r="O39" s="436" t="s">
        <v>246</v>
      </c>
      <c r="P39" s="318"/>
      <c r="Q39" s="318"/>
      <c r="R39" s="318"/>
      <c r="S39" s="318"/>
      <c r="T39" s="318"/>
      <c r="U39" s="318"/>
      <c r="V39" s="318"/>
      <c r="W39" s="318"/>
      <c r="X39" s="240"/>
      <c r="Y39" s="36"/>
      <c r="Z39" s="14"/>
      <c r="AA39" s="386"/>
    </row>
    <row r="40" spans="1:27" ht="10.199999999999999" customHeight="1">
      <c r="A40" s="35"/>
      <c r="B40" s="318"/>
      <c r="C40" s="318"/>
      <c r="D40" s="318"/>
      <c r="E40" s="431"/>
      <c r="F40" s="431"/>
      <c r="G40" s="436"/>
      <c r="H40" s="436"/>
      <c r="I40" s="436"/>
      <c r="J40" s="436"/>
      <c r="K40" s="436"/>
      <c r="L40" s="436"/>
      <c r="M40" s="436"/>
      <c r="N40" s="240"/>
      <c r="O40" s="318"/>
      <c r="P40" s="318"/>
      <c r="Q40" s="318"/>
      <c r="R40" s="318"/>
      <c r="S40" s="318"/>
      <c r="T40" s="318"/>
      <c r="U40" s="318"/>
      <c r="V40" s="318"/>
      <c r="W40" s="318"/>
      <c r="X40" s="240"/>
      <c r="Y40" s="36"/>
      <c r="Z40" s="14"/>
      <c r="AA40" s="386"/>
    </row>
    <row r="41" spans="1:27" ht="10.199999999999999" customHeight="1">
      <c r="A41" s="35"/>
      <c r="B41" s="36"/>
      <c r="C41" s="36"/>
      <c r="D41" s="36"/>
      <c r="E41" s="87"/>
      <c r="F41" s="87"/>
      <c r="G41" s="49"/>
      <c r="H41" s="49"/>
      <c r="I41" s="49"/>
      <c r="J41" s="49"/>
      <c r="K41" s="49"/>
      <c r="L41" s="49"/>
      <c r="M41" s="49"/>
      <c r="O41" s="36"/>
      <c r="P41" s="36"/>
      <c r="Q41" s="36"/>
      <c r="R41" s="36"/>
      <c r="S41" s="36"/>
      <c r="T41" s="36"/>
      <c r="U41" s="36"/>
      <c r="V41" s="36"/>
      <c r="W41" s="36"/>
      <c r="Y41" s="36"/>
      <c r="Z41" s="14"/>
      <c r="AA41" s="386"/>
    </row>
    <row r="42" spans="1:27" ht="10.199999999999999" customHeight="1">
      <c r="A42" s="35"/>
      <c r="Y42" s="36"/>
      <c r="Z42" s="14"/>
      <c r="AA42" s="386"/>
    </row>
    <row r="43" spans="1:27" ht="10.199999999999999" customHeight="1">
      <c r="A43" s="35"/>
      <c r="B43" s="640" t="s">
        <v>250</v>
      </c>
      <c r="C43" s="240"/>
      <c r="D43" s="240"/>
      <c r="E43" s="290" t="str">
        <f>IF('Formular 11b'!H22="","",'Formular 11b'!H22)</f>
        <v/>
      </c>
      <c r="F43" s="290"/>
      <c r="G43" s="290"/>
      <c r="H43" s="290"/>
      <c r="I43" s="290"/>
      <c r="J43" s="436" t="s">
        <v>247</v>
      </c>
      <c r="K43" s="318"/>
      <c r="L43" s="318"/>
      <c r="M43" s="721">
        <f>COUNTIFS(I27:I35,"&lt;="&amp;E39)</f>
        <v>0</v>
      </c>
      <c r="N43" s="721"/>
      <c r="O43" s="436" t="s">
        <v>248</v>
      </c>
      <c r="P43" s="318"/>
      <c r="Q43" s="53"/>
      <c r="S43" s="104"/>
      <c r="Y43" s="36"/>
      <c r="Z43" s="14"/>
      <c r="AA43" s="386"/>
    </row>
    <row r="44" spans="1:27" ht="10.199999999999999" customHeight="1">
      <c r="A44" s="35"/>
      <c r="B44" s="240"/>
      <c r="C44" s="240"/>
      <c r="D44" s="240"/>
      <c r="E44" s="583"/>
      <c r="F44" s="583"/>
      <c r="G44" s="583"/>
      <c r="H44" s="583"/>
      <c r="I44" s="583"/>
      <c r="J44" s="318"/>
      <c r="K44" s="318"/>
      <c r="L44" s="318"/>
      <c r="M44" s="1010"/>
      <c r="N44" s="1010"/>
      <c r="O44" s="318"/>
      <c r="P44" s="318"/>
      <c r="Q44" s="53"/>
      <c r="Y44" s="36"/>
      <c r="Z44" s="14"/>
      <c r="AA44" s="386"/>
    </row>
    <row r="45" spans="1:27" ht="10.199999999999999" customHeight="1">
      <c r="A45" s="35"/>
      <c r="E45" s="869" t="s">
        <v>187</v>
      </c>
      <c r="F45" s="869"/>
      <c r="G45" s="869"/>
      <c r="H45" s="869"/>
      <c r="I45" s="869"/>
      <c r="Y45" s="36"/>
      <c r="Z45" s="14"/>
      <c r="AA45" s="386"/>
    </row>
    <row r="46" spans="1:27" ht="9.6" customHeight="1">
      <c r="A46" s="35"/>
      <c r="Y46" s="36"/>
      <c r="Z46" s="14"/>
      <c r="AA46" s="386"/>
    </row>
    <row r="47" spans="1:27" ht="10.199999999999999" customHeight="1">
      <c r="A47" s="35"/>
      <c r="B47" s="640" t="s">
        <v>251</v>
      </c>
      <c r="C47" s="240"/>
      <c r="D47" s="240"/>
      <c r="E47" s="290" t="str">
        <f>IF('Formular 11b'!H47="","",'Formular 11b'!H47)</f>
        <v/>
      </c>
      <c r="F47" s="290"/>
      <c r="G47" s="290"/>
      <c r="H47" s="290"/>
      <c r="I47" s="290"/>
      <c r="J47" s="436" t="s">
        <v>247</v>
      </c>
      <c r="K47" s="318"/>
      <c r="L47" s="318"/>
      <c r="M47" s="296">
        <f>COUNTIFS(O27:O35,"&lt;="&amp;E39)</f>
        <v>0</v>
      </c>
      <c r="N47" s="296"/>
      <c r="O47" s="436" t="s">
        <v>248</v>
      </c>
      <c r="P47" s="318"/>
      <c r="Q47" s="53"/>
      <c r="R47" s="53"/>
      <c r="S47" s="53"/>
      <c r="T47" s="53"/>
      <c r="U47" s="53"/>
      <c r="V47" s="53"/>
      <c r="W47" s="53"/>
      <c r="X47" s="53"/>
      <c r="Y47" s="36"/>
      <c r="Z47" s="14"/>
      <c r="AA47" s="386"/>
    </row>
    <row r="48" spans="1:27" ht="10.199999999999999" customHeight="1">
      <c r="A48" s="35"/>
      <c r="B48" s="240"/>
      <c r="C48" s="240"/>
      <c r="D48" s="240"/>
      <c r="E48" s="583"/>
      <c r="F48" s="583"/>
      <c r="G48" s="583"/>
      <c r="H48" s="583"/>
      <c r="I48" s="583"/>
      <c r="J48" s="318"/>
      <c r="K48" s="318"/>
      <c r="L48" s="318"/>
      <c r="M48" s="1011"/>
      <c r="N48" s="1011"/>
      <c r="O48" s="318"/>
      <c r="P48" s="318"/>
      <c r="Q48" s="53"/>
      <c r="R48" s="53"/>
      <c r="S48" s="53"/>
      <c r="T48" s="53"/>
      <c r="U48" s="53"/>
      <c r="V48" s="53"/>
      <c r="W48" s="53"/>
      <c r="X48" s="53"/>
      <c r="Y48" s="36"/>
      <c r="Z48" s="14"/>
      <c r="AA48" s="386"/>
    </row>
    <row r="49" spans="1:27" ht="10.199999999999999" customHeight="1">
      <c r="A49" s="35"/>
      <c r="E49" s="869" t="s">
        <v>187</v>
      </c>
      <c r="F49" s="869"/>
      <c r="G49" s="869"/>
      <c r="H49" s="869"/>
      <c r="I49" s="869"/>
      <c r="Y49" s="36"/>
      <c r="Z49" s="14"/>
      <c r="AA49" s="386"/>
    </row>
    <row r="50" spans="1:27" ht="10.199999999999999" customHeight="1">
      <c r="A50" s="35"/>
      <c r="Y50" s="36"/>
      <c r="Z50" s="14"/>
      <c r="AA50" s="386"/>
    </row>
    <row r="51" spans="1:27" ht="10.199999999999999" customHeight="1">
      <c r="A51" s="35"/>
      <c r="B51" s="640" t="s">
        <v>252</v>
      </c>
      <c r="C51" s="240"/>
      <c r="D51" s="240"/>
      <c r="E51" s="290" t="str">
        <f>IF('Formular 11b'!H72="","",'Formular 11b'!H72)</f>
        <v/>
      </c>
      <c r="F51" s="290"/>
      <c r="G51" s="290"/>
      <c r="H51" s="290"/>
      <c r="I51" s="290"/>
      <c r="J51" s="436" t="s">
        <v>247</v>
      </c>
      <c r="K51" s="318"/>
      <c r="L51" s="318"/>
      <c r="M51" s="296">
        <f>COUNTIFS(U27:U35,"&lt;="&amp;E39)</f>
        <v>0</v>
      </c>
      <c r="N51" s="296"/>
      <c r="O51" s="436" t="s">
        <v>248</v>
      </c>
      <c r="P51" s="318"/>
      <c r="Y51" s="36"/>
      <c r="Z51" s="14"/>
      <c r="AA51" s="386"/>
    </row>
    <row r="52" spans="1:27" ht="10.199999999999999" customHeight="1">
      <c r="A52" s="35"/>
      <c r="B52" s="240"/>
      <c r="C52" s="240"/>
      <c r="D52" s="240"/>
      <c r="E52" s="583"/>
      <c r="F52" s="583"/>
      <c r="G52" s="583"/>
      <c r="H52" s="583"/>
      <c r="I52" s="583"/>
      <c r="J52" s="318"/>
      <c r="K52" s="318"/>
      <c r="L52" s="318"/>
      <c r="M52" s="1011"/>
      <c r="N52" s="1011"/>
      <c r="O52" s="318"/>
      <c r="P52" s="318"/>
      <c r="Y52" s="36"/>
      <c r="Z52" s="14"/>
      <c r="AA52" s="386"/>
    </row>
    <row r="53" spans="1:27" ht="10.199999999999999" customHeight="1">
      <c r="A53" s="35"/>
      <c r="E53" s="869" t="s">
        <v>187</v>
      </c>
      <c r="F53" s="869"/>
      <c r="G53" s="869"/>
      <c r="H53" s="869"/>
      <c r="I53" s="869"/>
      <c r="Y53" s="36"/>
      <c r="Z53" s="14"/>
      <c r="AA53" s="386"/>
    </row>
    <row r="54" spans="1:27" ht="10.199999999999999" customHeight="1">
      <c r="A54" s="35"/>
      <c r="E54" s="157"/>
      <c r="F54" s="157"/>
      <c r="G54" s="157"/>
      <c r="H54" s="157"/>
      <c r="I54" s="157"/>
      <c r="Y54" s="36"/>
      <c r="Z54" s="14"/>
      <c r="AA54" s="386"/>
    </row>
    <row r="55" spans="1:27" ht="10.199999999999999" customHeight="1">
      <c r="A55" s="35"/>
      <c r="B55" s="436" t="s">
        <v>330</v>
      </c>
      <c r="C55" s="436"/>
      <c r="D55" s="436"/>
      <c r="E55" s="436"/>
      <c r="F55" s="436"/>
      <c r="G55" s="436"/>
      <c r="H55" s="436"/>
      <c r="I55" s="157"/>
      <c r="Y55" s="36"/>
      <c r="Z55" s="14"/>
      <c r="AA55" s="386"/>
    </row>
    <row r="56" spans="1:27" ht="10.199999999999999" customHeight="1">
      <c r="A56" s="35"/>
      <c r="B56" s="436"/>
      <c r="C56" s="436"/>
      <c r="D56" s="436"/>
      <c r="E56" s="436"/>
      <c r="F56" s="436"/>
      <c r="G56" s="436"/>
      <c r="H56" s="436"/>
      <c r="I56" s="157"/>
      <c r="Y56" s="36"/>
      <c r="Z56" s="14"/>
      <c r="AA56" s="386"/>
    </row>
    <row r="57" spans="1:27" ht="10.199999999999999" customHeight="1">
      <c r="A57" s="35"/>
      <c r="B57" s="49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36"/>
      <c r="Z57" s="14"/>
      <c r="AA57" s="386"/>
    </row>
    <row r="58" spans="1:27" ht="10.199999999999999" customHeight="1">
      <c r="B58" s="1023" t="s">
        <v>208</v>
      </c>
      <c r="C58" s="1024"/>
      <c r="D58" s="1025" t="s">
        <v>209</v>
      </c>
      <c r="E58" s="1026"/>
      <c r="F58" s="1026"/>
      <c r="G58" s="1026"/>
      <c r="H58" s="1026"/>
      <c r="I58" s="1026"/>
      <c r="J58" s="1026"/>
      <c r="K58" s="1026"/>
      <c r="L58" s="1026"/>
      <c r="M58" s="1026"/>
      <c r="N58" s="1026"/>
      <c r="O58" s="1023" t="s">
        <v>329</v>
      </c>
      <c r="P58" s="1027"/>
      <c r="Q58" s="1027"/>
      <c r="R58" s="1028"/>
      <c r="S58" s="1029" t="s">
        <v>211</v>
      </c>
      <c r="T58" s="1029"/>
      <c r="U58" s="1029"/>
      <c r="V58" s="1029"/>
      <c r="W58" s="1029"/>
      <c r="X58" s="54"/>
      <c r="Y58" s="54"/>
      <c r="Z58" s="32"/>
      <c r="AA58" s="386"/>
    </row>
    <row r="59" spans="1:27" ht="10.199999999999999" customHeight="1">
      <c r="B59" s="1024"/>
      <c r="C59" s="1024"/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1027"/>
      <c r="P59" s="1027"/>
      <c r="Q59" s="1027"/>
      <c r="R59" s="1028"/>
      <c r="S59" s="1029"/>
      <c r="T59" s="1029"/>
      <c r="U59" s="1029"/>
      <c r="V59" s="1029"/>
      <c r="W59" s="1029"/>
      <c r="X59" s="54"/>
      <c r="Y59" s="54"/>
      <c r="Z59" s="32"/>
      <c r="AA59" s="386"/>
    </row>
    <row r="60" spans="1:27" ht="10.199999999999999" customHeight="1">
      <c r="B60" s="1012" t="s">
        <v>188</v>
      </c>
      <c r="C60" s="1013"/>
      <c r="D60" s="1014"/>
      <c r="E60" s="1015"/>
      <c r="F60" s="1015"/>
      <c r="G60" s="1015"/>
      <c r="H60" s="1015"/>
      <c r="I60" s="1015"/>
      <c r="J60" s="1015"/>
      <c r="K60" s="1015"/>
      <c r="L60" s="1015"/>
      <c r="M60" s="1015"/>
      <c r="N60" s="1015"/>
      <c r="O60" s="1016"/>
      <c r="P60" s="1017"/>
      <c r="Q60" s="1017"/>
      <c r="R60" s="1018"/>
      <c r="S60" s="1019"/>
      <c r="T60" s="1019"/>
      <c r="U60" s="1019"/>
      <c r="V60" s="1019"/>
      <c r="W60" s="1019"/>
      <c r="X60" s="54"/>
      <c r="Y60" s="54"/>
      <c r="Z60" s="32"/>
      <c r="AA60" s="386"/>
    </row>
    <row r="61" spans="1:27" ht="10.199999999999999" customHeight="1">
      <c r="B61" s="1013"/>
      <c r="C61" s="1013"/>
      <c r="D61" s="1015"/>
      <c r="E61" s="1015"/>
      <c r="F61" s="1015"/>
      <c r="G61" s="1015"/>
      <c r="H61" s="1015"/>
      <c r="I61" s="1015"/>
      <c r="J61" s="1015"/>
      <c r="K61" s="1015"/>
      <c r="L61" s="1015"/>
      <c r="M61" s="1015"/>
      <c r="N61" s="1015"/>
      <c r="O61" s="1017"/>
      <c r="P61" s="1017"/>
      <c r="Q61" s="1017"/>
      <c r="R61" s="1018"/>
      <c r="S61" s="1019"/>
      <c r="T61" s="1019"/>
      <c r="U61" s="1019"/>
      <c r="V61" s="1019"/>
      <c r="W61" s="1019"/>
      <c r="X61" s="54"/>
      <c r="Y61" s="54"/>
      <c r="Z61" s="32"/>
      <c r="AA61" s="386"/>
    </row>
    <row r="62" spans="1:27" ht="10.199999999999999" customHeight="1">
      <c r="B62" s="1012" t="s">
        <v>191</v>
      </c>
      <c r="C62" s="1013"/>
      <c r="D62" s="1014"/>
      <c r="E62" s="1015"/>
      <c r="F62" s="1015"/>
      <c r="G62" s="1015"/>
      <c r="H62" s="1015"/>
      <c r="I62" s="1015"/>
      <c r="J62" s="1015"/>
      <c r="K62" s="1015"/>
      <c r="L62" s="1015"/>
      <c r="M62" s="1015"/>
      <c r="N62" s="1015"/>
      <c r="O62" s="1016"/>
      <c r="P62" s="1017"/>
      <c r="Q62" s="1017"/>
      <c r="R62" s="1018"/>
      <c r="S62" s="1019"/>
      <c r="T62" s="1019"/>
      <c r="U62" s="1019"/>
      <c r="V62" s="1019"/>
      <c r="W62" s="1019"/>
      <c r="X62" s="54"/>
      <c r="Y62" s="54"/>
      <c r="Z62" s="32"/>
      <c r="AA62" s="386"/>
    </row>
    <row r="63" spans="1:27" ht="10.199999999999999" customHeight="1">
      <c r="B63" s="1013"/>
      <c r="C63" s="1013"/>
      <c r="D63" s="1015"/>
      <c r="E63" s="1015"/>
      <c r="F63" s="1015"/>
      <c r="G63" s="1015"/>
      <c r="H63" s="1015"/>
      <c r="I63" s="1015"/>
      <c r="J63" s="1015"/>
      <c r="K63" s="1015"/>
      <c r="L63" s="1015"/>
      <c r="M63" s="1015"/>
      <c r="N63" s="1015"/>
      <c r="O63" s="1017"/>
      <c r="P63" s="1017"/>
      <c r="Q63" s="1017"/>
      <c r="R63" s="1018"/>
      <c r="S63" s="1019"/>
      <c r="T63" s="1019"/>
      <c r="U63" s="1019"/>
      <c r="V63" s="1019"/>
      <c r="W63" s="1019"/>
      <c r="X63" s="54"/>
      <c r="Y63" s="54"/>
      <c r="Z63" s="32"/>
      <c r="AA63" s="386"/>
    </row>
    <row r="64" spans="1:27" ht="10.199999999999999" customHeight="1">
      <c r="B64" s="1012" t="s">
        <v>212</v>
      </c>
      <c r="C64" s="1013"/>
      <c r="D64" s="1014"/>
      <c r="E64" s="1015"/>
      <c r="F64" s="1015"/>
      <c r="G64" s="1015"/>
      <c r="H64" s="1015"/>
      <c r="I64" s="1015"/>
      <c r="J64" s="1015"/>
      <c r="K64" s="1015"/>
      <c r="L64" s="1015"/>
      <c r="M64" s="1015"/>
      <c r="N64" s="1015"/>
      <c r="O64" s="1016"/>
      <c r="P64" s="1017"/>
      <c r="Q64" s="1017"/>
      <c r="R64" s="1018"/>
      <c r="S64" s="1019"/>
      <c r="T64" s="1019"/>
      <c r="U64" s="1019"/>
      <c r="V64" s="1019"/>
      <c r="W64" s="1019"/>
      <c r="X64" s="54"/>
      <c r="Y64" s="54"/>
      <c r="Z64" s="32"/>
      <c r="AA64" s="386"/>
    </row>
    <row r="65" spans="1:27" ht="10.199999999999999" customHeight="1">
      <c r="B65" s="1013"/>
      <c r="C65" s="1013"/>
      <c r="D65" s="1015"/>
      <c r="E65" s="1015"/>
      <c r="F65" s="1015"/>
      <c r="G65" s="1015"/>
      <c r="H65" s="1015"/>
      <c r="I65" s="1015"/>
      <c r="J65" s="1015"/>
      <c r="K65" s="1015"/>
      <c r="L65" s="1015"/>
      <c r="M65" s="1015"/>
      <c r="N65" s="1015"/>
      <c r="O65" s="1017"/>
      <c r="P65" s="1017"/>
      <c r="Q65" s="1017"/>
      <c r="R65" s="1018"/>
      <c r="S65" s="1019"/>
      <c r="T65" s="1019"/>
      <c r="U65" s="1019"/>
      <c r="V65" s="1019"/>
      <c r="W65" s="1019"/>
      <c r="X65" s="54"/>
      <c r="Y65" s="54"/>
      <c r="Z65" s="32"/>
      <c r="AA65" s="386"/>
    </row>
    <row r="66" spans="1:27" ht="10.199999999999999" customHeight="1">
      <c r="B66" s="1012" t="s">
        <v>213</v>
      </c>
      <c r="C66" s="1013"/>
      <c r="D66" s="1014"/>
      <c r="E66" s="1015"/>
      <c r="F66" s="1015"/>
      <c r="G66" s="1015"/>
      <c r="H66" s="1015"/>
      <c r="I66" s="1015"/>
      <c r="J66" s="1015"/>
      <c r="K66" s="1015"/>
      <c r="L66" s="1015"/>
      <c r="M66" s="1015"/>
      <c r="N66" s="1015"/>
      <c r="O66" s="1016"/>
      <c r="P66" s="1017"/>
      <c r="Q66" s="1017"/>
      <c r="R66" s="1018"/>
      <c r="S66" s="1019"/>
      <c r="T66" s="1019"/>
      <c r="U66" s="1019"/>
      <c r="V66" s="1019"/>
      <c r="W66" s="1019"/>
      <c r="X66" s="54"/>
      <c r="Y66" s="54"/>
      <c r="Z66" s="32"/>
      <c r="AA66" s="386"/>
    </row>
    <row r="67" spans="1:27" ht="10.199999999999999" customHeight="1">
      <c r="B67" s="1013"/>
      <c r="C67" s="1013"/>
      <c r="D67" s="1015"/>
      <c r="E67" s="1015"/>
      <c r="F67" s="1015"/>
      <c r="G67" s="1015"/>
      <c r="H67" s="1015"/>
      <c r="I67" s="1015"/>
      <c r="J67" s="1015"/>
      <c r="K67" s="1015"/>
      <c r="L67" s="1015"/>
      <c r="M67" s="1015"/>
      <c r="N67" s="1015"/>
      <c r="O67" s="1017"/>
      <c r="P67" s="1017"/>
      <c r="Q67" s="1017"/>
      <c r="R67" s="1018"/>
      <c r="S67" s="1019"/>
      <c r="T67" s="1019"/>
      <c r="U67" s="1019"/>
      <c r="V67" s="1019"/>
      <c r="W67" s="1019"/>
      <c r="X67" s="54"/>
      <c r="Y67" s="54"/>
      <c r="Z67" s="32"/>
      <c r="AA67" s="386"/>
    </row>
    <row r="68" spans="1:27" ht="10.199999999999999" customHeight="1">
      <c r="B68" s="1012" t="s">
        <v>214</v>
      </c>
      <c r="C68" s="1013"/>
      <c r="D68" s="1014"/>
      <c r="E68" s="1015"/>
      <c r="F68" s="1015"/>
      <c r="G68" s="1015"/>
      <c r="H68" s="1015"/>
      <c r="I68" s="1015"/>
      <c r="J68" s="1015"/>
      <c r="K68" s="1015"/>
      <c r="L68" s="1015"/>
      <c r="M68" s="1015"/>
      <c r="N68" s="1015"/>
      <c r="O68" s="1016"/>
      <c r="P68" s="1017"/>
      <c r="Q68" s="1017"/>
      <c r="R68" s="1018"/>
      <c r="S68" s="1019"/>
      <c r="T68" s="1019"/>
      <c r="U68" s="1019"/>
      <c r="V68" s="1019"/>
      <c r="W68" s="1019"/>
      <c r="X68" s="54"/>
      <c r="Y68" s="54"/>
      <c r="Z68" s="32"/>
      <c r="AA68" s="386"/>
    </row>
    <row r="69" spans="1:27" ht="10.199999999999999" customHeight="1">
      <c r="B69" s="1013"/>
      <c r="C69" s="1013"/>
      <c r="D69" s="1015"/>
      <c r="E69" s="1015"/>
      <c r="F69" s="1015"/>
      <c r="G69" s="1015"/>
      <c r="H69" s="1015"/>
      <c r="I69" s="1015"/>
      <c r="J69" s="1015"/>
      <c r="K69" s="1015"/>
      <c r="L69" s="1015"/>
      <c r="M69" s="1015"/>
      <c r="N69" s="1015"/>
      <c r="O69" s="1017"/>
      <c r="P69" s="1017"/>
      <c r="Q69" s="1017"/>
      <c r="R69" s="1018"/>
      <c r="S69" s="1019"/>
      <c r="T69" s="1019"/>
      <c r="U69" s="1019"/>
      <c r="V69" s="1019"/>
      <c r="W69" s="1019"/>
      <c r="X69" s="54"/>
      <c r="Y69" s="54"/>
      <c r="Z69" s="32"/>
      <c r="AA69" s="386"/>
    </row>
    <row r="70" spans="1:27" ht="10.199999999999999" customHeight="1">
      <c r="B70" s="1012" t="s">
        <v>215</v>
      </c>
      <c r="C70" s="1013"/>
      <c r="D70" s="1014"/>
      <c r="E70" s="1015"/>
      <c r="F70" s="1015"/>
      <c r="G70" s="1015"/>
      <c r="H70" s="1015"/>
      <c r="I70" s="1015"/>
      <c r="J70" s="1015"/>
      <c r="K70" s="1015"/>
      <c r="L70" s="1015"/>
      <c r="M70" s="1015"/>
      <c r="N70" s="1015"/>
      <c r="O70" s="1016"/>
      <c r="P70" s="1017"/>
      <c r="Q70" s="1017"/>
      <c r="R70" s="1018"/>
      <c r="S70" s="1019"/>
      <c r="T70" s="1019"/>
      <c r="U70" s="1019"/>
      <c r="V70" s="1019"/>
      <c r="W70" s="1019"/>
      <c r="X70" s="54"/>
      <c r="Y70" s="54"/>
      <c r="Z70" s="32"/>
      <c r="AA70" s="386"/>
    </row>
    <row r="71" spans="1:27" ht="10.199999999999999" customHeight="1">
      <c r="B71" s="1013"/>
      <c r="C71" s="1013"/>
      <c r="D71" s="1015"/>
      <c r="E71" s="1015"/>
      <c r="F71" s="1015"/>
      <c r="G71" s="1015"/>
      <c r="H71" s="1015"/>
      <c r="I71" s="1015"/>
      <c r="J71" s="1015"/>
      <c r="K71" s="1015"/>
      <c r="L71" s="1015"/>
      <c r="M71" s="1015"/>
      <c r="N71" s="1015"/>
      <c r="O71" s="1017"/>
      <c r="P71" s="1017"/>
      <c r="Q71" s="1017"/>
      <c r="R71" s="1018"/>
      <c r="S71" s="1019"/>
      <c r="T71" s="1019"/>
      <c r="U71" s="1019"/>
      <c r="V71" s="1019"/>
      <c r="W71" s="1019"/>
      <c r="X71" s="54"/>
      <c r="Y71" s="54"/>
      <c r="Z71" s="32"/>
      <c r="AA71" s="386"/>
    </row>
    <row r="72" spans="1:27" ht="10.199999999999999" customHeight="1">
      <c r="B72" s="1012" t="s">
        <v>216</v>
      </c>
      <c r="C72" s="1013"/>
      <c r="D72" s="1014"/>
      <c r="E72" s="1015"/>
      <c r="F72" s="1015"/>
      <c r="G72" s="1015"/>
      <c r="H72" s="1015"/>
      <c r="I72" s="1015"/>
      <c r="J72" s="1015"/>
      <c r="K72" s="1015"/>
      <c r="L72" s="1015"/>
      <c r="M72" s="1015"/>
      <c r="N72" s="1015"/>
      <c r="O72" s="1016"/>
      <c r="P72" s="1017"/>
      <c r="Q72" s="1017"/>
      <c r="R72" s="1018"/>
      <c r="S72" s="1019"/>
      <c r="T72" s="1019"/>
      <c r="U72" s="1019"/>
      <c r="V72" s="1019"/>
      <c r="W72" s="1019"/>
      <c r="X72" s="54"/>
      <c r="Y72" s="54"/>
      <c r="Z72" s="32"/>
      <c r="AA72" s="386"/>
    </row>
    <row r="73" spans="1:27" ht="10.199999999999999" customHeight="1">
      <c r="B73" s="1013"/>
      <c r="C73" s="1013"/>
      <c r="D73" s="1015"/>
      <c r="E73" s="1015"/>
      <c r="F73" s="1015"/>
      <c r="G73" s="1015"/>
      <c r="H73" s="1015"/>
      <c r="I73" s="1015"/>
      <c r="J73" s="1015"/>
      <c r="K73" s="1015"/>
      <c r="L73" s="1015"/>
      <c r="M73" s="1015"/>
      <c r="N73" s="1015"/>
      <c r="O73" s="1017"/>
      <c r="P73" s="1017"/>
      <c r="Q73" s="1017"/>
      <c r="R73" s="1018"/>
      <c r="S73" s="1019"/>
      <c r="T73" s="1019"/>
      <c r="U73" s="1019"/>
      <c r="V73" s="1019"/>
      <c r="W73" s="1019"/>
      <c r="X73" s="54"/>
      <c r="Y73" s="54"/>
      <c r="Z73" s="32"/>
      <c r="AA73" s="386"/>
    </row>
    <row r="74" spans="1:27" ht="10.199999999999999" customHeight="1">
      <c r="B74" s="1012" t="s">
        <v>217</v>
      </c>
      <c r="C74" s="1013"/>
      <c r="D74" s="1014"/>
      <c r="E74" s="1015"/>
      <c r="F74" s="1015"/>
      <c r="G74" s="1015"/>
      <c r="H74" s="1015"/>
      <c r="I74" s="1015"/>
      <c r="J74" s="1015"/>
      <c r="K74" s="1015"/>
      <c r="L74" s="1015"/>
      <c r="M74" s="1015"/>
      <c r="N74" s="1015"/>
      <c r="O74" s="1016"/>
      <c r="P74" s="1017"/>
      <c r="Q74" s="1017"/>
      <c r="R74" s="1018"/>
      <c r="S74" s="1019"/>
      <c r="T74" s="1019"/>
      <c r="U74" s="1019"/>
      <c r="V74" s="1019"/>
      <c r="W74" s="1019"/>
      <c r="X74" s="54"/>
      <c r="Z74" s="33"/>
      <c r="AA74" s="386"/>
    </row>
    <row r="75" spans="1:27" ht="10.199999999999999" customHeight="1">
      <c r="B75" s="1013"/>
      <c r="C75" s="1013"/>
      <c r="D75" s="1015"/>
      <c r="E75" s="1015"/>
      <c r="F75" s="1015"/>
      <c r="G75" s="1015"/>
      <c r="H75" s="1015"/>
      <c r="I75" s="1015"/>
      <c r="J75" s="1015"/>
      <c r="K75" s="1015"/>
      <c r="L75" s="1015"/>
      <c r="M75" s="1015"/>
      <c r="N75" s="1015"/>
      <c r="O75" s="1017"/>
      <c r="P75" s="1017"/>
      <c r="Q75" s="1017"/>
      <c r="R75" s="1018"/>
      <c r="S75" s="1019"/>
      <c r="T75" s="1019"/>
      <c r="U75" s="1019"/>
      <c r="V75" s="1019"/>
      <c r="W75" s="1019"/>
      <c r="X75" s="54"/>
      <c r="AA75" s="386"/>
    </row>
    <row r="76" spans="1:27" ht="10.199999999999999" customHeight="1">
      <c r="B76" s="1012" t="s">
        <v>218</v>
      </c>
      <c r="C76" s="1013"/>
      <c r="D76" s="1014"/>
      <c r="E76" s="1015"/>
      <c r="F76" s="1015"/>
      <c r="G76" s="1015"/>
      <c r="H76" s="1015"/>
      <c r="I76" s="1015"/>
      <c r="J76" s="1015"/>
      <c r="K76" s="1015"/>
      <c r="L76" s="1015"/>
      <c r="M76" s="1015"/>
      <c r="N76" s="1015"/>
      <c r="O76" s="1016"/>
      <c r="P76" s="1017"/>
      <c r="Q76" s="1017"/>
      <c r="R76" s="1018"/>
      <c r="S76" s="1019"/>
      <c r="T76" s="1019"/>
      <c r="U76" s="1019"/>
      <c r="V76" s="1019"/>
      <c r="W76" s="1019"/>
      <c r="AA76" s="386"/>
    </row>
    <row r="77" spans="1:27" ht="10.199999999999999" customHeight="1">
      <c r="A77" s="35"/>
      <c r="B77" s="1013"/>
      <c r="C77" s="1013"/>
      <c r="D77" s="1015"/>
      <c r="E77" s="1015"/>
      <c r="F77" s="1015"/>
      <c r="G77" s="1015"/>
      <c r="H77" s="1015"/>
      <c r="I77" s="1015"/>
      <c r="J77" s="1015"/>
      <c r="K77" s="1015"/>
      <c r="L77" s="1015"/>
      <c r="M77" s="1015"/>
      <c r="N77" s="1015"/>
      <c r="O77" s="1017"/>
      <c r="P77" s="1017"/>
      <c r="Q77" s="1017"/>
      <c r="R77" s="1018"/>
      <c r="S77" s="1019"/>
      <c r="T77" s="1019"/>
      <c r="U77" s="1019"/>
      <c r="V77" s="1019"/>
      <c r="W77" s="1019"/>
      <c r="X77" s="53"/>
      <c r="Y77" s="36"/>
      <c r="Z77" s="14"/>
      <c r="AA77" s="386"/>
    </row>
    <row r="78" spans="1:27" ht="10.199999999999999" customHeight="1">
      <c r="A78" s="35"/>
      <c r="B78" s="1012" t="s">
        <v>219</v>
      </c>
      <c r="C78" s="1013"/>
      <c r="D78" s="1014"/>
      <c r="E78" s="1015"/>
      <c r="F78" s="1015"/>
      <c r="G78" s="1015"/>
      <c r="H78" s="1015"/>
      <c r="I78" s="1015"/>
      <c r="J78" s="1015"/>
      <c r="K78" s="1015"/>
      <c r="L78" s="1015"/>
      <c r="M78" s="1015"/>
      <c r="N78" s="1015"/>
      <c r="O78" s="1016"/>
      <c r="P78" s="1017"/>
      <c r="Q78" s="1017"/>
      <c r="R78" s="1018"/>
      <c r="S78" s="1019"/>
      <c r="T78" s="1019"/>
      <c r="U78" s="1019"/>
      <c r="V78" s="1019"/>
      <c r="W78" s="1019"/>
      <c r="X78" s="36"/>
      <c r="Y78" s="36"/>
      <c r="Z78" s="14"/>
      <c r="AA78" s="386"/>
    </row>
    <row r="79" spans="1:27" ht="10.199999999999999" customHeight="1">
      <c r="A79" s="35"/>
      <c r="B79" s="1013"/>
      <c r="C79" s="1013"/>
      <c r="D79" s="1015"/>
      <c r="E79" s="1015"/>
      <c r="F79" s="1015"/>
      <c r="G79" s="1015"/>
      <c r="H79" s="1015"/>
      <c r="I79" s="1015"/>
      <c r="J79" s="1015"/>
      <c r="K79" s="1015"/>
      <c r="L79" s="1015"/>
      <c r="M79" s="1015"/>
      <c r="N79" s="1015"/>
      <c r="O79" s="1017"/>
      <c r="P79" s="1017"/>
      <c r="Q79" s="1017"/>
      <c r="R79" s="1018"/>
      <c r="S79" s="1019"/>
      <c r="T79" s="1019"/>
      <c r="U79" s="1019"/>
      <c r="V79" s="1019"/>
      <c r="W79" s="1019"/>
      <c r="X79" s="36"/>
      <c r="Y79" s="36"/>
      <c r="Z79" s="14"/>
      <c r="AA79" s="386"/>
    </row>
    <row r="80" spans="1:27" ht="10.199999999999999" customHeight="1">
      <c r="A80" s="35"/>
      <c r="B80" s="1012" t="s">
        <v>220</v>
      </c>
      <c r="C80" s="1013"/>
      <c r="D80" s="1014"/>
      <c r="E80" s="1015"/>
      <c r="F80" s="1015"/>
      <c r="G80" s="1015"/>
      <c r="H80" s="1015"/>
      <c r="I80" s="1015"/>
      <c r="J80" s="1015"/>
      <c r="K80" s="1015"/>
      <c r="L80" s="1015"/>
      <c r="M80" s="1015"/>
      <c r="N80" s="1015"/>
      <c r="O80" s="1016"/>
      <c r="P80" s="1017"/>
      <c r="Q80" s="1017"/>
      <c r="R80" s="1018"/>
      <c r="S80" s="1019"/>
      <c r="T80" s="1019"/>
      <c r="U80" s="1019"/>
      <c r="V80" s="1019"/>
      <c r="W80" s="1019"/>
      <c r="X80" s="36"/>
      <c r="Y80" s="36"/>
      <c r="Z80" s="14"/>
      <c r="AA80" s="386"/>
    </row>
    <row r="81" spans="1:30" ht="10.199999999999999" customHeight="1">
      <c r="A81" s="35"/>
      <c r="B81" s="1013"/>
      <c r="C81" s="1013"/>
      <c r="D81" s="1015"/>
      <c r="E81" s="1015"/>
      <c r="F81" s="1015"/>
      <c r="G81" s="1015"/>
      <c r="H81" s="1015"/>
      <c r="I81" s="1015"/>
      <c r="J81" s="1015"/>
      <c r="K81" s="1015"/>
      <c r="L81" s="1015"/>
      <c r="M81" s="1015"/>
      <c r="N81" s="1015"/>
      <c r="O81" s="1017"/>
      <c r="P81" s="1017"/>
      <c r="Q81" s="1017"/>
      <c r="R81" s="1018"/>
      <c r="S81" s="1019"/>
      <c r="T81" s="1019"/>
      <c r="U81" s="1019"/>
      <c r="V81" s="1019"/>
      <c r="W81" s="1019"/>
      <c r="X81" s="36"/>
      <c r="Y81" s="36"/>
      <c r="Z81" s="14"/>
      <c r="AA81" s="386"/>
    </row>
    <row r="82" spans="1:30" ht="10.199999999999999" customHeight="1">
      <c r="A82" s="35"/>
      <c r="B82" s="1012" t="s">
        <v>221</v>
      </c>
      <c r="C82" s="1013"/>
      <c r="D82" s="1014"/>
      <c r="E82" s="1015"/>
      <c r="F82" s="1015"/>
      <c r="G82" s="1015"/>
      <c r="H82" s="1015"/>
      <c r="I82" s="1015"/>
      <c r="J82" s="1015"/>
      <c r="K82" s="1015"/>
      <c r="L82" s="1015"/>
      <c r="M82" s="1015"/>
      <c r="N82" s="1015"/>
      <c r="O82" s="1016"/>
      <c r="P82" s="1017"/>
      <c r="Q82" s="1017"/>
      <c r="R82" s="1018"/>
      <c r="S82" s="1019"/>
      <c r="T82" s="1019"/>
      <c r="U82" s="1019"/>
      <c r="V82" s="1019"/>
      <c r="W82" s="1019"/>
      <c r="X82" s="36"/>
      <c r="Y82" s="36"/>
      <c r="Z82" s="14"/>
      <c r="AA82" s="386"/>
    </row>
    <row r="83" spans="1:30" ht="10.199999999999999" customHeight="1">
      <c r="A83" s="35"/>
      <c r="B83" s="1013"/>
      <c r="C83" s="1013"/>
      <c r="D83" s="1015"/>
      <c r="E83" s="1015"/>
      <c r="F83" s="1015"/>
      <c r="G83" s="1015"/>
      <c r="H83" s="1015"/>
      <c r="I83" s="1015"/>
      <c r="J83" s="1015"/>
      <c r="K83" s="1015"/>
      <c r="L83" s="1015"/>
      <c r="M83" s="1015"/>
      <c r="N83" s="1015"/>
      <c r="O83" s="1017"/>
      <c r="P83" s="1017"/>
      <c r="Q83" s="1017"/>
      <c r="R83" s="1018"/>
      <c r="S83" s="1019"/>
      <c r="T83" s="1019"/>
      <c r="U83" s="1019"/>
      <c r="V83" s="1019"/>
      <c r="W83" s="1019"/>
      <c r="X83" s="36"/>
      <c r="Y83" s="36"/>
      <c r="Z83" s="14"/>
      <c r="AA83" s="386"/>
    </row>
    <row r="84" spans="1:30" ht="10.199999999999999" customHeight="1">
      <c r="A84" s="35"/>
      <c r="B84" s="1012" t="s">
        <v>222</v>
      </c>
      <c r="C84" s="1013"/>
      <c r="D84" s="1014"/>
      <c r="E84" s="1015"/>
      <c r="F84" s="1015"/>
      <c r="G84" s="1015"/>
      <c r="H84" s="1015"/>
      <c r="I84" s="1015"/>
      <c r="J84" s="1015"/>
      <c r="K84" s="1015"/>
      <c r="L84" s="1015"/>
      <c r="M84" s="1015"/>
      <c r="N84" s="1015"/>
      <c r="O84" s="1016"/>
      <c r="P84" s="1017"/>
      <c r="Q84" s="1017"/>
      <c r="R84" s="1018"/>
      <c r="S84" s="1019"/>
      <c r="T84" s="1019"/>
      <c r="U84" s="1019"/>
      <c r="V84" s="1019"/>
      <c r="W84" s="1019"/>
      <c r="X84" s="36"/>
      <c r="Y84" s="36"/>
      <c r="Z84" s="14"/>
      <c r="AA84" s="386"/>
    </row>
    <row r="85" spans="1:30" ht="10.199999999999999" customHeight="1">
      <c r="A85" s="35"/>
      <c r="B85" s="1013"/>
      <c r="C85" s="1013"/>
      <c r="D85" s="1015"/>
      <c r="E85" s="1015"/>
      <c r="F85" s="1015"/>
      <c r="G85" s="1015"/>
      <c r="H85" s="1015"/>
      <c r="I85" s="1015"/>
      <c r="J85" s="1015"/>
      <c r="K85" s="1015"/>
      <c r="L85" s="1015"/>
      <c r="M85" s="1015"/>
      <c r="N85" s="1015"/>
      <c r="O85" s="1017"/>
      <c r="P85" s="1017"/>
      <c r="Q85" s="1017"/>
      <c r="R85" s="1018"/>
      <c r="S85" s="1019"/>
      <c r="T85" s="1019"/>
      <c r="U85" s="1019"/>
      <c r="V85" s="1019"/>
      <c r="W85" s="1019"/>
      <c r="X85" s="36"/>
      <c r="Y85" s="36"/>
      <c r="Z85" s="14"/>
      <c r="AA85" s="386"/>
    </row>
    <row r="86" spans="1:30" ht="10.199999999999999" customHeight="1">
      <c r="A86" s="35"/>
      <c r="B86" s="1012" t="s">
        <v>223</v>
      </c>
      <c r="C86" s="1013"/>
      <c r="D86" s="1014"/>
      <c r="E86" s="1015"/>
      <c r="F86" s="1015"/>
      <c r="G86" s="1015"/>
      <c r="H86" s="1015"/>
      <c r="I86" s="1015"/>
      <c r="J86" s="1015"/>
      <c r="K86" s="1015"/>
      <c r="L86" s="1015"/>
      <c r="M86" s="1015"/>
      <c r="N86" s="1015"/>
      <c r="O86" s="1016"/>
      <c r="P86" s="1017"/>
      <c r="Q86" s="1017"/>
      <c r="R86" s="1018"/>
      <c r="S86" s="1019"/>
      <c r="T86" s="1019"/>
      <c r="U86" s="1019"/>
      <c r="V86" s="1019"/>
      <c r="W86" s="1019"/>
      <c r="X86" s="36"/>
      <c r="AA86" s="386"/>
    </row>
    <row r="87" spans="1:30" ht="10.199999999999999" customHeight="1">
      <c r="A87" s="35"/>
      <c r="B87" s="1013"/>
      <c r="C87" s="1013"/>
      <c r="D87" s="1015"/>
      <c r="E87" s="1015"/>
      <c r="F87" s="1015"/>
      <c r="G87" s="1015"/>
      <c r="H87" s="1015"/>
      <c r="I87" s="1015"/>
      <c r="J87" s="1015"/>
      <c r="K87" s="1015"/>
      <c r="L87" s="1015"/>
      <c r="M87" s="1015"/>
      <c r="N87" s="1015"/>
      <c r="O87" s="1017"/>
      <c r="P87" s="1017"/>
      <c r="Q87" s="1017"/>
      <c r="R87" s="1018"/>
      <c r="S87" s="1019"/>
      <c r="T87" s="1019"/>
      <c r="U87" s="1019"/>
      <c r="V87" s="1019"/>
      <c r="W87" s="1019"/>
      <c r="X87" s="36"/>
      <c r="AA87" s="386"/>
    </row>
    <row r="88" spans="1:30" ht="10.199999999999999" customHeight="1">
      <c r="B88" s="97"/>
      <c r="C88" s="97"/>
      <c r="O88" s="99"/>
      <c r="P88" s="99"/>
      <c r="Q88" s="99"/>
      <c r="R88" s="100"/>
      <c r="W88" s="100"/>
      <c r="AA88" s="386"/>
    </row>
    <row r="89" spans="1:30" ht="10.199999999999999" customHeight="1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36"/>
      <c r="M89" s="36"/>
      <c r="AA89" s="386"/>
    </row>
    <row r="90" spans="1:30" ht="10.199999999999999" customHeight="1">
      <c r="B90" s="240"/>
      <c r="C90" s="240"/>
      <c r="D90" s="240"/>
      <c r="E90" s="240"/>
      <c r="F90" s="240"/>
      <c r="G90" s="240"/>
      <c r="J90" s="240"/>
      <c r="K90" s="240"/>
      <c r="L90" s="240"/>
      <c r="M90" s="240"/>
      <c r="N90" s="240"/>
      <c r="O90" s="240"/>
      <c r="R90" s="240"/>
      <c r="S90" s="240"/>
      <c r="T90" s="240"/>
      <c r="U90" s="240"/>
      <c r="V90" s="240"/>
      <c r="W90" s="240"/>
      <c r="AA90" s="386"/>
    </row>
    <row r="91" spans="1:30" ht="10.199999999999999" customHeight="1">
      <c r="B91" s="398"/>
      <c r="C91" s="398"/>
      <c r="D91" s="398"/>
      <c r="E91" s="398"/>
      <c r="F91" s="398"/>
      <c r="G91" s="398"/>
      <c r="J91" s="398"/>
      <c r="K91" s="398"/>
      <c r="L91" s="398"/>
      <c r="M91" s="398"/>
      <c r="N91" s="398"/>
      <c r="O91" s="398"/>
      <c r="R91" s="398"/>
      <c r="S91" s="398"/>
      <c r="T91" s="398"/>
      <c r="U91" s="398"/>
      <c r="V91" s="398"/>
      <c r="W91" s="398"/>
      <c r="AA91" s="386"/>
    </row>
    <row r="92" spans="1:30" ht="10.199999999999999" customHeight="1">
      <c r="AA92" s="386"/>
    </row>
    <row r="93" spans="1:30" ht="12.6" customHeight="1">
      <c r="B93" s="291" t="s">
        <v>0</v>
      </c>
      <c r="C93" s="291"/>
      <c r="D93" s="291"/>
      <c r="E93" s="291"/>
      <c r="F93" s="291"/>
      <c r="G93" s="291"/>
      <c r="H93" s="63"/>
      <c r="I93" s="63"/>
      <c r="J93" s="291" t="s">
        <v>370</v>
      </c>
      <c r="K93" s="291"/>
      <c r="L93" s="291"/>
      <c r="M93" s="291"/>
      <c r="N93" s="291"/>
      <c r="O93" s="291"/>
      <c r="P93" s="63"/>
      <c r="Q93" s="63"/>
      <c r="R93" s="291" t="s">
        <v>370</v>
      </c>
      <c r="S93" s="291"/>
      <c r="T93" s="291"/>
      <c r="U93" s="291"/>
      <c r="V93" s="291"/>
      <c r="W93" s="291"/>
      <c r="AA93" s="386"/>
      <c r="AB93" s="20"/>
    </row>
    <row r="94" spans="1:30" ht="10.199999999999999" customHeight="1" thickBot="1">
      <c r="B94" s="36"/>
      <c r="C94" s="36"/>
      <c r="D94" s="36"/>
      <c r="E94" s="36"/>
      <c r="F94" s="36"/>
      <c r="G94" s="36"/>
      <c r="H94" s="36"/>
      <c r="I94" s="36"/>
      <c r="J94" s="36"/>
      <c r="K94" s="44"/>
      <c r="Q94" s="36"/>
      <c r="R94" s="36"/>
      <c r="S94" s="36"/>
      <c r="T94" s="36"/>
      <c r="U94" s="37"/>
      <c r="V94" s="37"/>
      <c r="AA94" s="386"/>
    </row>
    <row r="95" spans="1:30" ht="10.199999999999999" customHeight="1">
      <c r="B95" s="599" t="s">
        <v>1</v>
      </c>
      <c r="C95" s="1020"/>
      <c r="D95" s="1020"/>
      <c r="E95" s="1020"/>
      <c r="F95" s="1020"/>
      <c r="G95" s="600"/>
      <c r="H95" s="206"/>
      <c r="I95" s="206"/>
      <c r="J95" s="206"/>
      <c r="K95" s="206"/>
      <c r="L95" s="206"/>
      <c r="M95" s="206"/>
      <c r="N95" s="206"/>
      <c r="O95" s="206"/>
      <c r="P95" s="206"/>
      <c r="Q95" s="1"/>
      <c r="R95" s="1"/>
      <c r="S95" s="1"/>
      <c r="T95" s="1"/>
      <c r="U95" s="1"/>
      <c r="V95" s="1"/>
      <c r="W95" s="1"/>
      <c r="X95" s="2"/>
      <c r="AA95" s="386"/>
      <c r="AB95" s="240"/>
      <c r="AC95" s="240"/>
      <c r="AD95" s="19"/>
    </row>
    <row r="96" spans="1:30" ht="10.199999999999999" customHeight="1">
      <c r="B96" s="1021"/>
      <c r="C96" s="1022"/>
      <c r="D96" s="1022"/>
      <c r="E96" s="1022"/>
      <c r="F96" s="1022"/>
      <c r="G96" s="318"/>
      <c r="H96" s="83"/>
      <c r="I96" s="83"/>
      <c r="J96" s="83"/>
      <c r="K96" s="83"/>
      <c r="L96" s="83"/>
      <c r="M96" s="83"/>
      <c r="N96" s="83"/>
      <c r="O96" s="83"/>
      <c r="P96" s="83"/>
      <c r="X96" s="4"/>
      <c r="AA96" s="386"/>
    </row>
    <row r="97" spans="2:30" ht="10.199999999999999" customHeight="1">
      <c r="B97" s="684" t="s">
        <v>225</v>
      </c>
      <c r="C97" s="401"/>
      <c r="D97" s="401"/>
      <c r="E97" s="401"/>
      <c r="F97" s="401"/>
      <c r="G97" s="401"/>
      <c r="H97" s="859"/>
      <c r="I97" s="859"/>
      <c r="J97" s="859"/>
      <c r="K97" s="36"/>
      <c r="L97" s="36"/>
      <c r="M97" s="401" t="s">
        <v>32</v>
      </c>
      <c r="N97" s="401"/>
      <c r="O97" s="401"/>
      <c r="P97" s="401"/>
      <c r="Q97" s="859"/>
      <c r="R97" s="859"/>
      <c r="S97" s="859"/>
      <c r="T97" s="37"/>
      <c r="U97" s="36"/>
      <c r="V97" s="36"/>
      <c r="X97" s="4"/>
      <c r="Y97" s="36"/>
      <c r="Z97" s="36"/>
      <c r="AA97" s="386"/>
    </row>
    <row r="98" spans="2:30" ht="10.199999999999999" customHeight="1">
      <c r="B98" s="684"/>
      <c r="C98" s="401"/>
      <c r="D98" s="401"/>
      <c r="E98" s="401"/>
      <c r="F98" s="401"/>
      <c r="G98" s="401"/>
      <c r="H98" s="861"/>
      <c r="I98" s="861"/>
      <c r="J98" s="861"/>
      <c r="K98" s="36"/>
      <c r="L98" s="36"/>
      <c r="M98" s="401"/>
      <c r="N98" s="401"/>
      <c r="O98" s="401"/>
      <c r="P98" s="401"/>
      <c r="Q98" s="861"/>
      <c r="R98" s="861"/>
      <c r="S98" s="861"/>
      <c r="T98" s="37"/>
      <c r="U98" s="36"/>
      <c r="V98" s="36"/>
      <c r="X98" s="4"/>
      <c r="AA98" s="386"/>
    </row>
    <row r="99" spans="2:30" ht="10.199999999999999" customHeight="1">
      <c r="B99" s="24"/>
      <c r="C99" s="21"/>
      <c r="D99" s="21"/>
      <c r="E99" s="21"/>
      <c r="F99" s="18"/>
      <c r="G99" s="18"/>
      <c r="H99" s="18"/>
      <c r="X99" s="4"/>
      <c r="AA99" s="386"/>
      <c r="AD99" s="15"/>
    </row>
    <row r="100" spans="2:30" ht="10.199999999999999" customHeight="1">
      <c r="B100" s="79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401" t="s">
        <v>153</v>
      </c>
      <c r="N100" s="401"/>
      <c r="O100" s="401"/>
      <c r="P100" s="401"/>
      <c r="Q100" s="859"/>
      <c r="R100" s="859"/>
      <c r="S100" s="859"/>
      <c r="X100" s="4"/>
      <c r="AA100" s="386"/>
    </row>
    <row r="101" spans="2:30" ht="10.199999999999999" customHeight="1">
      <c r="B101" s="78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401"/>
      <c r="N101" s="401"/>
      <c r="O101" s="401"/>
      <c r="P101" s="401"/>
      <c r="Q101" s="861"/>
      <c r="R101" s="861"/>
      <c r="S101" s="861"/>
      <c r="X101" s="4"/>
      <c r="AA101" s="386"/>
    </row>
    <row r="102" spans="2:30" ht="10.199999999999999" customHeight="1" thickBot="1">
      <c r="B102" s="25"/>
      <c r="C102" s="26"/>
      <c r="D102" s="26"/>
      <c r="E102" s="26"/>
      <c r="F102" s="27"/>
      <c r="G102" s="27"/>
      <c r="H102" s="2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AA102" s="386"/>
    </row>
    <row r="103" spans="2:30" ht="10.199999999999999" customHeight="1">
      <c r="AA103" s="386"/>
    </row>
    <row r="104" spans="2:30" ht="10.199999999999999" customHeight="1">
      <c r="B104" s="401" t="s">
        <v>7</v>
      </c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94"/>
      <c r="O104" s="99"/>
      <c r="P104" s="99"/>
      <c r="W104" s="100"/>
      <c r="AA104" s="386"/>
    </row>
    <row r="105" spans="2:30" ht="10.199999999999999" customHeight="1"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94"/>
      <c r="O105" s="98"/>
      <c r="P105" s="99"/>
      <c r="W105" s="100"/>
      <c r="AA105" s="386"/>
    </row>
    <row r="106" spans="2:30" ht="10.199999999999999" customHeight="1">
      <c r="B106" s="401" t="s">
        <v>8</v>
      </c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240"/>
      <c r="S106" s="95"/>
      <c r="T106" s="49"/>
      <c r="U106" s="82"/>
      <c r="V106" s="82"/>
      <c r="W106" s="82"/>
      <c r="AA106" s="386"/>
    </row>
    <row r="107" spans="2:30" ht="10.199999999999999" customHeight="1">
      <c r="B107" s="401"/>
      <c r="C107" s="401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240"/>
      <c r="T107" s="82"/>
      <c r="U107" s="82"/>
      <c r="V107" s="82"/>
      <c r="W107" s="82"/>
      <c r="AA107" s="386"/>
    </row>
    <row r="108" spans="2:30" ht="10.199999999999999" customHeight="1"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O108" s="88"/>
      <c r="P108" s="88"/>
      <c r="Q108" s="88"/>
      <c r="R108" s="88"/>
      <c r="T108" s="36"/>
      <c r="U108" s="36"/>
      <c r="V108" s="36"/>
      <c r="W108" s="100"/>
      <c r="AA108" s="386"/>
    </row>
    <row r="109" spans="2:30" ht="10.199999999999999" customHeight="1"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O109" s="90"/>
      <c r="P109" s="90"/>
      <c r="Q109" s="90"/>
      <c r="R109" s="90"/>
      <c r="T109" s="36"/>
      <c r="U109" s="36"/>
      <c r="V109" s="36"/>
      <c r="W109" s="100"/>
      <c r="AA109" s="386"/>
    </row>
    <row r="110" spans="2:30" ht="10.199999999999999" customHeight="1">
      <c r="B110" s="97"/>
      <c r="C110" s="97"/>
      <c r="O110" s="99"/>
      <c r="P110" s="99"/>
      <c r="Q110" s="99"/>
      <c r="R110" s="100"/>
      <c r="S110" s="95"/>
      <c r="T110" s="95"/>
      <c r="U110" s="95"/>
      <c r="V110" s="95"/>
      <c r="W110" s="101"/>
    </row>
    <row r="111" spans="2:30" ht="10.199999999999999" customHeight="1">
      <c r="B111" s="49"/>
      <c r="C111" s="36"/>
      <c r="D111" s="98"/>
      <c r="E111" s="49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2:30" ht="9.6" customHeight="1">
      <c r="B112" s="36"/>
      <c r="C112" s="36"/>
      <c r="D112" s="98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2:24" ht="10.199999999999999" customHeight="1">
      <c r="B113" s="94"/>
      <c r="C113" s="36"/>
      <c r="D113" s="36"/>
      <c r="E113" s="36"/>
      <c r="F113" s="36"/>
      <c r="G113" s="36"/>
      <c r="H113" s="36"/>
      <c r="I113" s="36"/>
      <c r="J113" s="36"/>
      <c r="K113" s="36"/>
      <c r="L113" s="102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</row>
    <row r="114" spans="2:24" ht="10.199999999999999" customHeight="1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14"/>
      <c r="M114" s="3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</row>
    <row r="115" spans="2:24" ht="10.199999999999999" customHeight="1">
      <c r="J115" s="37"/>
      <c r="K115" s="37"/>
      <c r="L115" s="44"/>
      <c r="M115" s="44"/>
      <c r="N115" s="44"/>
      <c r="O115" s="44"/>
      <c r="S115" s="37"/>
      <c r="T115" s="37"/>
    </row>
    <row r="116" spans="2:24" ht="10.199999999999999" customHeight="1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36"/>
      <c r="M116" s="36"/>
    </row>
    <row r="117" spans="2:24" ht="10.199999999999999" customHeight="1"/>
    <row r="118" spans="2:24" ht="10.199999999999999" customHeight="1"/>
    <row r="119" spans="2:24" ht="10.199999999999999" customHeight="1"/>
    <row r="120" spans="2:24" ht="10.199999999999999" customHeight="1">
      <c r="B120" s="30"/>
      <c r="C120" s="30"/>
      <c r="D120" s="30"/>
      <c r="E120" s="30"/>
      <c r="F120" s="30"/>
      <c r="G120" s="30"/>
      <c r="J120" s="30"/>
      <c r="K120" s="30"/>
      <c r="L120" s="30"/>
      <c r="M120" s="30"/>
      <c r="N120" s="30"/>
      <c r="O120" s="30"/>
      <c r="R120" s="30"/>
      <c r="S120" s="30"/>
      <c r="T120" s="30"/>
      <c r="U120" s="30"/>
      <c r="V120" s="30"/>
      <c r="W120" s="30"/>
    </row>
    <row r="121" spans="2:24" ht="10.199999999999999" customHeight="1">
      <c r="B121" s="36"/>
      <c r="C121" s="36"/>
      <c r="D121" s="36"/>
      <c r="E121" s="36"/>
      <c r="F121" s="36"/>
      <c r="G121" s="36"/>
      <c r="H121" s="36"/>
      <c r="I121" s="36"/>
      <c r="J121" s="36"/>
      <c r="K121" s="44"/>
      <c r="Q121" s="36"/>
      <c r="R121" s="36"/>
      <c r="S121" s="36"/>
      <c r="T121" s="36"/>
      <c r="U121" s="37"/>
      <c r="V121" s="37"/>
    </row>
    <row r="122" spans="2:24" ht="10.199999999999999" customHeight="1">
      <c r="B122" s="22"/>
      <c r="C122" s="36"/>
      <c r="D122" s="36"/>
      <c r="E122" s="36"/>
      <c r="F122" s="36"/>
      <c r="G122" s="83"/>
      <c r="H122" s="84"/>
      <c r="I122" s="84"/>
      <c r="J122" s="84"/>
      <c r="K122" s="84"/>
      <c r="L122" s="84"/>
      <c r="M122" s="84"/>
      <c r="N122" s="84"/>
      <c r="O122" s="84"/>
      <c r="P122" s="84"/>
    </row>
    <row r="123" spans="2:24" ht="10.199999999999999" customHeight="1">
      <c r="B123" s="36"/>
      <c r="C123" s="36"/>
      <c r="D123" s="36"/>
      <c r="E123" s="36"/>
      <c r="F123" s="36"/>
      <c r="G123" s="84"/>
      <c r="H123" s="84"/>
      <c r="I123" s="84"/>
      <c r="J123" s="84"/>
      <c r="K123" s="84"/>
      <c r="L123" s="84"/>
      <c r="M123" s="84"/>
      <c r="N123" s="84"/>
      <c r="O123" s="84"/>
      <c r="P123" s="84"/>
    </row>
    <row r="124" spans="2:24" ht="10.199999999999999" customHeight="1"/>
    <row r="125" spans="2:24" ht="10.199999999999999" customHeight="1">
      <c r="B125" s="77"/>
      <c r="H125" s="37"/>
      <c r="I125" s="37"/>
      <c r="J125" s="36"/>
      <c r="K125" s="36"/>
      <c r="L125" s="36"/>
      <c r="M125" s="77"/>
      <c r="Q125" s="37"/>
      <c r="R125" s="37"/>
      <c r="S125" s="37"/>
      <c r="T125" s="37"/>
      <c r="U125" s="36"/>
      <c r="V125" s="36"/>
    </row>
    <row r="126" spans="2:24" ht="10.199999999999999" customHeight="1">
      <c r="H126" s="37"/>
      <c r="I126" s="37"/>
      <c r="J126" s="36"/>
      <c r="K126" s="36"/>
      <c r="L126" s="36"/>
      <c r="Q126" s="37"/>
      <c r="R126" s="37"/>
      <c r="S126" s="37"/>
      <c r="T126" s="37"/>
      <c r="U126" s="36"/>
      <c r="V126" s="36"/>
    </row>
    <row r="127" spans="2:24" ht="10.199999999999999" customHeight="1">
      <c r="B127" s="21"/>
      <c r="C127" s="21"/>
      <c r="D127" s="21"/>
      <c r="E127" s="21"/>
      <c r="F127" s="18"/>
      <c r="G127" s="18"/>
      <c r="H127" s="18"/>
    </row>
    <row r="128" spans="2:24" ht="10.199999999999999" customHeight="1">
      <c r="B128" s="77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77"/>
      <c r="Q128" s="37"/>
      <c r="R128" s="37"/>
    </row>
    <row r="129" spans="2:18" ht="10.199999999999999" customHeight="1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Q129" s="37"/>
      <c r="R129" s="37"/>
    </row>
    <row r="130" spans="2:18" ht="10.199999999999999" customHeight="1">
      <c r="B130" s="21"/>
      <c r="C130" s="21"/>
      <c r="D130" s="21"/>
      <c r="E130" s="21"/>
      <c r="F130" s="18"/>
      <c r="G130" s="18"/>
      <c r="H130" s="18"/>
    </row>
    <row r="131" spans="2:18" ht="10.199999999999999" customHeight="1"/>
    <row r="132" spans="2:18" ht="10.199999999999999" customHeight="1"/>
    <row r="133" spans="2:18" ht="10.199999999999999" customHeight="1"/>
    <row r="134" spans="2:18" ht="10.199999999999999" customHeight="1"/>
    <row r="135" spans="2:18" ht="10.199999999999999" customHeight="1"/>
    <row r="136" spans="2:18" ht="10.199999999999999" customHeight="1"/>
    <row r="137" spans="2:18" ht="10.199999999999999" customHeight="1"/>
    <row r="138" spans="2:18" ht="10.199999999999999" customHeight="1"/>
    <row r="139" spans="2:18" ht="10.199999999999999" customHeight="1"/>
    <row r="140" spans="2:18" ht="10.199999999999999" customHeight="1"/>
    <row r="141" spans="2:18" ht="10.199999999999999" customHeight="1"/>
    <row r="142" spans="2:18" ht="10.199999999999999" customHeight="1"/>
    <row r="143" spans="2:18" ht="10.199999999999999" customHeight="1"/>
    <row r="144" spans="2:18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</sheetData>
  <sheetProtection algorithmName="SHA-512" hashValue="JMKtQcnOxWt4H5PlBfYphzuVPJtfEwJt1Uv/xRBeJZNAEmeHWnWgnR0GmDJiEhiGQifXqzPjGY37Y0KQUy3h3w==" saltValue="jNnzfDTB4MohjmMvIVIbig==" spinCount="100000" sheet="1" objects="1" scenarios="1" selectLockedCells="1"/>
  <mergeCells count="158">
    <mergeCell ref="B104:M105"/>
    <mergeCell ref="B106:N107"/>
    <mergeCell ref="B108:M109"/>
    <mergeCell ref="B95:G96"/>
    <mergeCell ref="B55:H56"/>
    <mergeCell ref="B64:C65"/>
    <mergeCell ref="D64:N65"/>
    <mergeCell ref="O64:R65"/>
    <mergeCell ref="S64:W65"/>
    <mergeCell ref="B66:C67"/>
    <mergeCell ref="D66:N67"/>
    <mergeCell ref="O66:R67"/>
    <mergeCell ref="S66:W67"/>
    <mergeCell ref="B58:C59"/>
    <mergeCell ref="D58:N59"/>
    <mergeCell ref="O58:R59"/>
    <mergeCell ref="S58:W59"/>
    <mergeCell ref="B60:C61"/>
    <mergeCell ref="D60:N61"/>
    <mergeCell ref="O60:R61"/>
    <mergeCell ref="S60:W61"/>
    <mergeCell ref="B62:C63"/>
    <mergeCell ref="D62:N63"/>
    <mergeCell ref="O62:R63"/>
    <mergeCell ref="B74:C75"/>
    <mergeCell ref="D74:N75"/>
    <mergeCell ref="O74:R75"/>
    <mergeCell ref="S74:W75"/>
    <mergeCell ref="B76:C77"/>
    <mergeCell ref="D76:N77"/>
    <mergeCell ref="O76:R77"/>
    <mergeCell ref="B86:C87"/>
    <mergeCell ref="D86:N87"/>
    <mergeCell ref="O86:R87"/>
    <mergeCell ref="S86:W87"/>
    <mergeCell ref="S82:W83"/>
    <mergeCell ref="B84:C85"/>
    <mergeCell ref="D84:N85"/>
    <mergeCell ref="O84:R85"/>
    <mergeCell ref="S84:W85"/>
    <mergeCell ref="B78:C79"/>
    <mergeCell ref="D78:N79"/>
    <mergeCell ref="O78:R79"/>
    <mergeCell ref="S78:W79"/>
    <mergeCell ref="B80:C81"/>
    <mergeCell ref="D80:N81"/>
    <mergeCell ref="O80:R81"/>
    <mergeCell ref="S80:W81"/>
    <mergeCell ref="B68:C69"/>
    <mergeCell ref="D68:N69"/>
    <mergeCell ref="O68:R69"/>
    <mergeCell ref="S68:W69"/>
    <mergeCell ref="E53:I53"/>
    <mergeCell ref="B90:G91"/>
    <mergeCell ref="J90:O91"/>
    <mergeCell ref="R90:W91"/>
    <mergeCell ref="B93:G93"/>
    <mergeCell ref="J93:O93"/>
    <mergeCell ref="R93:W93"/>
    <mergeCell ref="S76:W77"/>
    <mergeCell ref="B70:C71"/>
    <mergeCell ref="D70:N71"/>
    <mergeCell ref="O70:R71"/>
    <mergeCell ref="S70:W71"/>
    <mergeCell ref="B72:C73"/>
    <mergeCell ref="D72:N73"/>
    <mergeCell ref="O72:R73"/>
    <mergeCell ref="S72:W73"/>
    <mergeCell ref="S62:W63"/>
    <mergeCell ref="B82:C83"/>
    <mergeCell ref="D82:N83"/>
    <mergeCell ref="O82:R83"/>
    <mergeCell ref="O47:P48"/>
    <mergeCell ref="E49:I49"/>
    <mergeCell ref="B51:D52"/>
    <mergeCell ref="E51:I52"/>
    <mergeCell ref="J51:L52"/>
    <mergeCell ref="M51:N52"/>
    <mergeCell ref="O51:P52"/>
    <mergeCell ref="E45:I45"/>
    <mergeCell ref="B47:D48"/>
    <mergeCell ref="E47:I48"/>
    <mergeCell ref="J47:L48"/>
    <mergeCell ref="M47:N48"/>
    <mergeCell ref="O33:Q34"/>
    <mergeCell ref="O35:Q36"/>
    <mergeCell ref="R27:T28"/>
    <mergeCell ref="R29:T30"/>
    <mergeCell ref="R31:T32"/>
    <mergeCell ref="R33:T34"/>
    <mergeCell ref="R35:T36"/>
    <mergeCell ref="O39:X40"/>
    <mergeCell ref="B43:D44"/>
    <mergeCell ref="E43:I44"/>
    <mergeCell ref="J43:L44"/>
    <mergeCell ref="M43:N44"/>
    <mergeCell ref="O43:P44"/>
    <mergeCell ref="B39:D40"/>
    <mergeCell ref="E39:F40"/>
    <mergeCell ref="G39:N40"/>
    <mergeCell ref="AB95:AC95"/>
    <mergeCell ref="B7:Y8"/>
    <mergeCell ref="B19:X20"/>
    <mergeCell ref="B17:X18"/>
    <mergeCell ref="C25:E26"/>
    <mergeCell ref="I25:K26"/>
    <mergeCell ref="L25:N26"/>
    <mergeCell ref="O25:Q26"/>
    <mergeCell ref="R25:T26"/>
    <mergeCell ref="A9:X10"/>
    <mergeCell ref="A11:Y12"/>
    <mergeCell ref="A13:Y14"/>
    <mergeCell ref="I29:K30"/>
    <mergeCell ref="I31:K32"/>
    <mergeCell ref="L31:N32"/>
    <mergeCell ref="L33:N34"/>
    <mergeCell ref="L35:N36"/>
    <mergeCell ref="U27:W28"/>
    <mergeCell ref="U29:W30"/>
    <mergeCell ref="U31:W32"/>
    <mergeCell ref="U33:W34"/>
    <mergeCell ref="U35:W36"/>
    <mergeCell ref="L29:N30"/>
    <mergeCell ref="AA1:AA109"/>
    <mergeCell ref="B2:C3"/>
    <mergeCell ref="E2:G3"/>
    <mergeCell ref="I2:S3"/>
    <mergeCell ref="V2:Y3"/>
    <mergeCell ref="B4:D4"/>
    <mergeCell ref="E4:G4"/>
    <mergeCell ref="I4:S4"/>
    <mergeCell ref="W4:Y5"/>
    <mergeCell ref="O29:Q30"/>
    <mergeCell ref="V6:Y6"/>
    <mergeCell ref="B97:G98"/>
    <mergeCell ref="M97:P98"/>
    <mergeCell ref="H97:J98"/>
    <mergeCell ref="Q97:S98"/>
    <mergeCell ref="Q100:S101"/>
    <mergeCell ref="M100:P101"/>
    <mergeCell ref="U25:W26"/>
    <mergeCell ref="F25:H26"/>
    <mergeCell ref="C27:E28"/>
    <mergeCell ref="I27:K28"/>
    <mergeCell ref="O27:Q28"/>
    <mergeCell ref="C29:E30"/>
    <mergeCell ref="C31:E32"/>
    <mergeCell ref="C33:E34"/>
    <mergeCell ref="C35:E36"/>
    <mergeCell ref="F27:H28"/>
    <mergeCell ref="F29:H30"/>
    <mergeCell ref="F31:H32"/>
    <mergeCell ref="F33:H34"/>
    <mergeCell ref="F35:H36"/>
    <mergeCell ref="I33:K34"/>
    <mergeCell ref="I35:K36"/>
    <mergeCell ref="L27:N28"/>
    <mergeCell ref="O31:Q32"/>
  </mergeCells>
  <dataValidations count="2">
    <dataValidation type="list" allowBlank="1" showInputMessage="1" showErrorMessage="1" sqref="W110" xr:uid="{00000000-0002-0000-2300-000000000000}">
      <formula1>"Personalratsmitglied, Ersatzmitglied"</formula1>
    </dataValidation>
    <dataValidation type="list" allowBlank="1" showInputMessage="1" showErrorMessage="1" prompt="Bitte wählen Sie die zutreffende Funktion aus." sqref="S110:V110 S62:W87 S60:W61" xr:uid="{00000000-0002-0000-2300-000001000000}">
      <formula1>"Personalratsmitglied, Ersatzmitglied"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3">
    <tabColor theme="3" tint="0.39997558519241921"/>
  </sheetPr>
  <dimension ref="A1:AD113"/>
  <sheetViews>
    <sheetView showGridLines="0" zoomScaleNormal="100" workbookViewId="0">
      <selection activeCell="B50" sqref="B50:X51"/>
    </sheetView>
  </sheetViews>
  <sheetFormatPr baseColWidth="10" defaultRowHeight="13.2"/>
  <cols>
    <col min="1" max="24" width="4.6640625" customWidth="1"/>
    <col min="25" max="25" width="5.33203125" customWidth="1"/>
    <col min="26" max="26" width="4.6640625" customWidth="1"/>
  </cols>
  <sheetData>
    <row r="1" spans="2:27" ht="10.199999999999999" customHeight="1">
      <c r="AA1" s="385" t="s">
        <v>413</v>
      </c>
    </row>
    <row r="2" spans="2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259</v>
      </c>
      <c r="W2" s="381"/>
      <c r="X2" s="381"/>
      <c r="Y2" s="381"/>
      <c r="AA2" s="386"/>
    </row>
    <row r="3" spans="2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2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W4" s="105"/>
      <c r="X4" s="105"/>
      <c r="Y4" s="105"/>
      <c r="AA4" s="386"/>
    </row>
    <row r="5" spans="2:27" ht="13.5" customHeight="1">
      <c r="V5" s="931" t="s">
        <v>455</v>
      </c>
      <c r="W5" s="931"/>
      <c r="X5" s="931"/>
      <c r="Y5" s="931"/>
      <c r="AA5" s="386"/>
    </row>
    <row r="6" spans="2:27" ht="13.5" customHeight="1">
      <c r="V6" s="1043" t="s">
        <v>428</v>
      </c>
      <c r="W6" s="1044"/>
      <c r="X6" s="1044"/>
      <c r="Y6" s="1044"/>
      <c r="AA6" s="386"/>
    </row>
    <row r="7" spans="2:27" ht="10.199999999999999" customHeight="1">
      <c r="AA7" s="386"/>
    </row>
    <row r="8" spans="2:27" ht="10.199999999999999" customHeight="1">
      <c r="B8" s="370" t="s">
        <v>254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AA8" s="386"/>
    </row>
    <row r="9" spans="2:27" ht="10.199999999999999" customHeight="1"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AA9" s="386"/>
    </row>
    <row r="10" spans="2:27" ht="10.199999999999999" customHeight="1">
      <c r="B10" s="370" t="s">
        <v>255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AA10" s="386"/>
    </row>
    <row r="11" spans="2:27" ht="9.6" customHeight="1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AA11" s="386"/>
    </row>
    <row r="12" spans="2:27" ht="10.199999999999999" customHeight="1">
      <c r="B12" s="673" t="s">
        <v>253</v>
      </c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Z12" s="32"/>
      <c r="AA12" s="386"/>
    </row>
    <row r="13" spans="2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32"/>
      <c r="AA13" s="386"/>
    </row>
    <row r="14" spans="2:27" ht="10.199999999999999" customHeight="1">
      <c r="B14" s="673" t="s">
        <v>508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AA14" s="386"/>
    </row>
    <row r="15" spans="2:27" ht="9.6" customHeight="1"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AA15" s="386"/>
    </row>
    <row r="16" spans="2:27" ht="10.199999999999999" customHeight="1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32"/>
      <c r="AA16" s="386"/>
    </row>
    <row r="17" spans="1:27" ht="10.199999999999999" customHeight="1">
      <c r="AA17" s="386"/>
    </row>
    <row r="18" spans="1:27" ht="10.199999999999999" customHeight="1">
      <c r="B18" s="436" t="s">
        <v>507</v>
      </c>
      <c r="C18" s="318"/>
      <c r="D18" s="318"/>
      <c r="E18" s="318"/>
      <c r="F18" s="318"/>
      <c r="G18" s="318"/>
      <c r="H18" s="318"/>
      <c r="I18" s="318"/>
      <c r="J18" s="318"/>
      <c r="K18" s="1030" t="str">
        <f>IF(Dienststellendaten!G33="","",Dienststellendaten!G33)</f>
        <v/>
      </c>
      <c r="L18" s="1031"/>
      <c r="M18" s="1031"/>
      <c r="N18" s="436" t="s">
        <v>256</v>
      </c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240"/>
      <c r="AA18" s="386"/>
    </row>
    <row r="19" spans="1:27" ht="10.199999999999999" customHeight="1">
      <c r="B19" s="318"/>
      <c r="C19" s="318"/>
      <c r="D19" s="318"/>
      <c r="E19" s="318"/>
      <c r="F19" s="318"/>
      <c r="G19" s="318"/>
      <c r="H19" s="318"/>
      <c r="I19" s="318"/>
      <c r="J19" s="318"/>
      <c r="K19" s="1032"/>
      <c r="L19" s="1032"/>
      <c r="M19" s="1032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240"/>
      <c r="AA19" s="386"/>
    </row>
    <row r="20" spans="1:27" ht="10.199999999999999" customHeight="1">
      <c r="A20" s="14"/>
      <c r="B20" s="436" t="s">
        <v>257</v>
      </c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14"/>
      <c r="Z20" s="14"/>
      <c r="AA20" s="386"/>
    </row>
    <row r="21" spans="1:27" ht="10.199999999999999" customHeight="1">
      <c r="A21" s="14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14"/>
      <c r="Z21" s="14"/>
      <c r="AA21" s="386"/>
    </row>
    <row r="22" spans="1:27" ht="10.199999999999999" customHeigh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386"/>
    </row>
    <row r="23" spans="1:27" ht="10.199999999999999" customHeight="1">
      <c r="A23" s="35"/>
      <c r="E23" s="89"/>
      <c r="H23" s="1033">
        <f>IF('Formular 4b_3'!N97&lt;0,'Formular 4b_2'!N99,'Formular 4b_3'!N97)</f>
        <v>0</v>
      </c>
      <c r="I23" s="338"/>
      <c r="J23" s="338"/>
      <c r="L23" s="436" t="s">
        <v>199</v>
      </c>
      <c r="M23" s="318"/>
      <c r="N23" s="318"/>
      <c r="O23" s="318"/>
      <c r="P23" s="318"/>
      <c r="Q23" s="318"/>
      <c r="R23" s="318"/>
      <c r="S23" s="318"/>
      <c r="T23" s="49"/>
      <c r="AA23" s="386"/>
    </row>
    <row r="24" spans="1:27" ht="10.199999999999999" customHeight="1">
      <c r="A24" s="35"/>
      <c r="E24" s="89"/>
      <c r="H24" s="378"/>
      <c r="I24" s="378"/>
      <c r="J24" s="378"/>
      <c r="L24" s="318"/>
      <c r="M24" s="318"/>
      <c r="N24" s="318"/>
      <c r="O24" s="318"/>
      <c r="P24" s="318"/>
      <c r="Q24" s="318"/>
      <c r="R24" s="318"/>
      <c r="S24" s="318"/>
      <c r="T24" s="49"/>
      <c r="AA24" s="386"/>
    </row>
    <row r="25" spans="1:27" ht="10.199999999999999" customHeight="1">
      <c r="B25" s="54"/>
      <c r="C25" s="471" t="s">
        <v>333</v>
      </c>
      <c r="D25" s="318"/>
      <c r="E25" s="240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471" t="s">
        <v>334</v>
      </c>
      <c r="S25" s="719"/>
      <c r="T25" s="240"/>
      <c r="U25" s="54"/>
      <c r="V25" s="54"/>
      <c r="W25" s="54"/>
      <c r="X25" s="54"/>
      <c r="Y25" s="54"/>
      <c r="Z25" s="32"/>
      <c r="AA25" s="386"/>
    </row>
    <row r="26" spans="1:27" ht="10.199999999999999" customHeight="1">
      <c r="C26" s="920"/>
      <c r="D26" s="920"/>
      <c r="E26" s="687"/>
      <c r="R26" s="1034"/>
      <c r="S26" s="1034"/>
      <c r="T26" s="687"/>
      <c r="Z26" s="33"/>
      <c r="AA26" s="386"/>
    </row>
    <row r="27" spans="1:27" ht="10.199999999999999" customHeight="1">
      <c r="A27" s="35"/>
      <c r="B27" s="89"/>
      <c r="C27" s="89"/>
      <c r="D27" s="89"/>
      <c r="E27" s="89"/>
      <c r="F27" s="89"/>
      <c r="G27" s="89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76"/>
      <c r="U27" s="36"/>
      <c r="V27" s="36"/>
      <c r="W27" s="14"/>
      <c r="X27" s="36"/>
      <c r="Y27" s="36"/>
      <c r="Z27" s="14"/>
      <c r="AA27" s="386"/>
    </row>
    <row r="28" spans="1:27" ht="10.199999999999999" customHeight="1">
      <c r="A28" s="35"/>
      <c r="C28" s="944"/>
      <c r="D28" s="461"/>
      <c r="E28" s="461"/>
      <c r="H28" s="436" t="s">
        <v>258</v>
      </c>
      <c r="I28" s="318"/>
      <c r="J28" s="318"/>
      <c r="K28" s="318"/>
      <c r="L28" s="318"/>
      <c r="M28" s="318"/>
      <c r="N28" s="318"/>
      <c r="O28" s="318"/>
      <c r="P28" s="318"/>
      <c r="R28" s="944"/>
      <c r="S28" s="461"/>
      <c r="T28" s="461"/>
      <c r="U28" s="36"/>
      <c r="V28" s="36"/>
      <c r="W28" s="14"/>
      <c r="X28" s="36"/>
      <c r="Y28" s="36"/>
      <c r="Z28" s="14"/>
      <c r="AA28" s="386"/>
    </row>
    <row r="29" spans="1:27" ht="10.199999999999999" customHeight="1">
      <c r="A29" s="35"/>
      <c r="B29" s="35"/>
      <c r="C29" s="463"/>
      <c r="D29" s="463"/>
      <c r="E29" s="463"/>
      <c r="H29" s="318"/>
      <c r="I29" s="318"/>
      <c r="J29" s="318"/>
      <c r="K29" s="318"/>
      <c r="L29" s="318"/>
      <c r="M29" s="318"/>
      <c r="N29" s="318"/>
      <c r="O29" s="318"/>
      <c r="P29" s="318"/>
      <c r="R29" s="463"/>
      <c r="S29" s="463"/>
      <c r="T29" s="463"/>
      <c r="U29" s="76"/>
      <c r="V29" s="36"/>
      <c r="W29" s="14"/>
      <c r="X29" s="36"/>
      <c r="Y29" s="36"/>
      <c r="Z29" s="14"/>
      <c r="AA29" s="386"/>
    </row>
    <row r="30" spans="1:27" ht="10.199999999999999" customHeight="1">
      <c r="A30" s="35"/>
      <c r="B30" s="35"/>
      <c r="C30" s="81"/>
      <c r="D30" s="81"/>
      <c r="E30" s="81"/>
      <c r="F30" s="53"/>
      <c r="G30" s="53"/>
      <c r="H30" s="53"/>
      <c r="R30" s="17"/>
      <c r="S30" s="17"/>
      <c r="T30" s="76"/>
      <c r="U30" s="36"/>
      <c r="V30" s="36"/>
      <c r="W30" s="14"/>
      <c r="X30" s="36"/>
      <c r="Y30" s="36"/>
      <c r="Z30" s="14"/>
      <c r="AA30" s="386"/>
    </row>
    <row r="31" spans="1:27" ht="10.199999999999999" customHeight="1">
      <c r="A31" s="35"/>
      <c r="B31" s="35"/>
      <c r="C31" s="944"/>
      <c r="D31" s="461"/>
      <c r="E31" s="461"/>
      <c r="H31" s="436" t="s">
        <v>201</v>
      </c>
      <c r="I31" s="318"/>
      <c r="J31" s="318"/>
      <c r="K31" s="318"/>
      <c r="L31" s="318"/>
      <c r="M31" s="318"/>
      <c r="N31" s="318"/>
      <c r="O31" s="318"/>
      <c r="P31" s="318"/>
      <c r="R31" s="944"/>
      <c r="S31" s="461"/>
      <c r="T31" s="461"/>
      <c r="U31" s="36"/>
      <c r="V31" s="36"/>
      <c r="W31" s="14"/>
      <c r="X31" s="36"/>
      <c r="Y31" s="36"/>
      <c r="Z31" s="14"/>
      <c r="AA31" s="386"/>
    </row>
    <row r="32" spans="1:27" ht="10.199999999999999" customHeight="1">
      <c r="A32" s="35"/>
      <c r="B32" s="35"/>
      <c r="C32" s="463"/>
      <c r="D32" s="463"/>
      <c r="E32" s="463"/>
      <c r="H32" s="318"/>
      <c r="I32" s="318"/>
      <c r="J32" s="318"/>
      <c r="K32" s="318"/>
      <c r="L32" s="318"/>
      <c r="M32" s="318"/>
      <c r="N32" s="318"/>
      <c r="O32" s="318"/>
      <c r="P32" s="318"/>
      <c r="R32" s="463"/>
      <c r="S32" s="463"/>
      <c r="T32" s="463"/>
      <c r="U32" s="36"/>
      <c r="V32" s="36"/>
      <c r="W32" s="14"/>
      <c r="X32" s="36"/>
      <c r="Y32" s="36"/>
      <c r="Z32" s="14"/>
      <c r="AA32" s="386"/>
    </row>
    <row r="33" spans="1:29" ht="10.199999999999999" customHeight="1">
      <c r="A33" s="35"/>
      <c r="B33" s="35"/>
      <c r="C33" s="14"/>
      <c r="D33" s="17"/>
      <c r="E33" s="17"/>
      <c r="N33" s="76"/>
      <c r="O33" s="36"/>
      <c r="P33" s="36"/>
      <c r="Q33" s="36"/>
      <c r="R33" s="14"/>
      <c r="S33" s="14"/>
      <c r="T33" s="14"/>
      <c r="U33" s="36"/>
      <c r="V33" s="36"/>
      <c r="W33" s="14"/>
      <c r="X33" s="36"/>
      <c r="Y33" s="36"/>
      <c r="Z33" s="14"/>
      <c r="AA33" s="386"/>
    </row>
    <row r="34" spans="1:29" ht="10.199999999999999" customHeight="1">
      <c r="A34" s="35"/>
      <c r="B34" s="35"/>
      <c r="C34" s="944"/>
      <c r="D34" s="461"/>
      <c r="E34" s="461"/>
      <c r="H34" s="436" t="s">
        <v>202</v>
      </c>
      <c r="I34" s="318"/>
      <c r="J34" s="318"/>
      <c r="K34" s="318"/>
      <c r="L34" s="318"/>
      <c r="M34" s="318"/>
      <c r="N34" s="318"/>
      <c r="O34" s="318"/>
      <c r="P34" s="318"/>
      <c r="R34" s="944"/>
      <c r="S34" s="461"/>
      <c r="T34" s="461"/>
      <c r="U34" s="91"/>
      <c r="V34" s="91"/>
      <c r="W34" s="14"/>
      <c r="X34" s="36"/>
      <c r="Y34" s="36"/>
      <c r="Z34" s="14"/>
      <c r="AA34" s="386"/>
    </row>
    <row r="35" spans="1:29" ht="10.199999999999999" customHeight="1">
      <c r="A35" s="35"/>
      <c r="B35" s="35"/>
      <c r="C35" s="463"/>
      <c r="D35" s="463"/>
      <c r="E35" s="463"/>
      <c r="H35" s="318"/>
      <c r="I35" s="318"/>
      <c r="J35" s="318"/>
      <c r="K35" s="318"/>
      <c r="L35" s="318"/>
      <c r="M35" s="318"/>
      <c r="N35" s="318"/>
      <c r="O35" s="318"/>
      <c r="P35" s="318"/>
      <c r="R35" s="463"/>
      <c r="S35" s="463"/>
      <c r="T35" s="463"/>
      <c r="U35" s="91"/>
      <c r="V35" s="91"/>
      <c r="W35" s="14"/>
      <c r="X35" s="36"/>
      <c r="Y35" s="36"/>
      <c r="Z35" s="14"/>
      <c r="AA35" s="386"/>
      <c r="AB35" s="17"/>
      <c r="AC35" s="17"/>
    </row>
    <row r="36" spans="1:29" ht="10.199999999999999" customHeight="1">
      <c r="A36" s="35"/>
      <c r="B36" s="35"/>
      <c r="C36" s="81"/>
      <c r="D36" s="81"/>
      <c r="E36" s="81"/>
      <c r="F36" s="53"/>
      <c r="G36" s="53"/>
      <c r="H36" s="53"/>
      <c r="I36" s="53"/>
      <c r="J36" s="53"/>
      <c r="K36" s="53"/>
      <c r="L36" s="53"/>
      <c r="M36" s="76"/>
      <c r="N36" s="76"/>
      <c r="O36" s="76"/>
      <c r="P36" s="76"/>
      <c r="Q36" s="76"/>
      <c r="R36" s="76"/>
      <c r="S36" s="76"/>
      <c r="T36" s="76"/>
      <c r="U36" s="36"/>
      <c r="V36" s="36"/>
      <c r="W36" s="14"/>
      <c r="X36" s="36"/>
      <c r="Y36" s="36"/>
      <c r="Z36" s="14"/>
      <c r="AA36" s="386"/>
    </row>
    <row r="37" spans="1:29" ht="10.199999999999999" customHeight="1">
      <c r="A37" s="35"/>
      <c r="B37" s="35"/>
      <c r="C37" s="944"/>
      <c r="D37" s="461"/>
      <c r="E37" s="461"/>
      <c r="H37" s="436" t="s">
        <v>203</v>
      </c>
      <c r="I37" s="318"/>
      <c r="J37" s="318"/>
      <c r="K37" s="318"/>
      <c r="L37" s="318"/>
      <c r="M37" s="318"/>
      <c r="N37" s="318"/>
      <c r="O37" s="318"/>
      <c r="P37" s="318"/>
      <c r="R37" s="944"/>
      <c r="S37" s="461"/>
      <c r="T37" s="461"/>
      <c r="U37" s="36"/>
      <c r="V37" s="36"/>
      <c r="W37" s="14"/>
      <c r="X37" s="36"/>
      <c r="Y37" s="36"/>
      <c r="Z37" s="14"/>
      <c r="AA37" s="386"/>
    </row>
    <row r="38" spans="1:29" ht="10.199999999999999" customHeight="1">
      <c r="A38" s="35"/>
      <c r="B38" s="35"/>
      <c r="C38" s="463"/>
      <c r="D38" s="463"/>
      <c r="E38" s="463"/>
      <c r="H38" s="318"/>
      <c r="I38" s="318"/>
      <c r="J38" s="318"/>
      <c r="K38" s="318"/>
      <c r="L38" s="318"/>
      <c r="M38" s="318"/>
      <c r="N38" s="318"/>
      <c r="O38" s="318"/>
      <c r="P38" s="318"/>
      <c r="R38" s="463"/>
      <c r="S38" s="463"/>
      <c r="T38" s="463"/>
      <c r="U38" s="36"/>
      <c r="V38" s="36"/>
      <c r="W38" s="14"/>
      <c r="X38" s="36"/>
      <c r="Y38" s="36"/>
      <c r="Z38" s="14"/>
      <c r="AA38" s="386"/>
    </row>
    <row r="39" spans="1:29" ht="10.199999999999999" customHeight="1">
      <c r="A39" s="35"/>
      <c r="B39" s="35"/>
      <c r="C39" s="36"/>
      <c r="N39" s="76"/>
      <c r="O39" s="36"/>
      <c r="P39" s="36"/>
      <c r="Q39" s="36"/>
      <c r="R39" s="36"/>
      <c r="S39" s="36"/>
      <c r="T39" s="36"/>
      <c r="U39" s="36"/>
      <c r="V39" s="36"/>
      <c r="W39" s="14"/>
      <c r="X39" s="36"/>
      <c r="Y39" s="36"/>
      <c r="Z39" s="14"/>
      <c r="AA39" s="386"/>
    </row>
    <row r="40" spans="1:29" ht="10.199999999999999" customHeight="1">
      <c r="A40" s="35"/>
      <c r="B40" s="436" t="s">
        <v>204</v>
      </c>
      <c r="C40" s="640"/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36"/>
      <c r="Z40" s="14"/>
      <c r="AA40" s="386"/>
    </row>
    <row r="41" spans="1:29" ht="10.199999999999999" customHeight="1">
      <c r="A41" s="35"/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36"/>
      <c r="Z41" s="14"/>
      <c r="AA41" s="386"/>
    </row>
    <row r="42" spans="1:29" ht="10.199999999999999" customHeight="1">
      <c r="A42" s="35"/>
      <c r="B42" s="1040"/>
      <c r="C42" s="1041"/>
      <c r="D42" s="1041"/>
      <c r="E42" s="1041"/>
      <c r="F42" s="1041"/>
      <c r="G42" s="1041"/>
      <c r="H42" s="1041"/>
      <c r="I42" s="1041"/>
      <c r="J42" s="1041"/>
      <c r="K42" s="1041"/>
      <c r="L42" s="1041"/>
      <c r="M42" s="1041"/>
      <c r="N42" s="1041"/>
      <c r="O42" s="1041"/>
      <c r="P42" s="1041"/>
      <c r="Q42" s="1041"/>
      <c r="R42" s="1041"/>
      <c r="S42" s="1041"/>
      <c r="T42" s="1041"/>
      <c r="U42" s="1041"/>
      <c r="V42" s="1041"/>
      <c r="W42" s="1041"/>
      <c r="X42" s="1041"/>
      <c r="Y42" s="36"/>
      <c r="Z42" s="14"/>
      <c r="AA42" s="386"/>
    </row>
    <row r="43" spans="1:29" ht="10.199999999999999" customHeight="1">
      <c r="A43" s="35"/>
      <c r="B43" s="1042"/>
      <c r="C43" s="1042"/>
      <c r="D43" s="1042"/>
      <c r="E43" s="1042"/>
      <c r="F43" s="1042"/>
      <c r="G43" s="1042"/>
      <c r="H43" s="1042"/>
      <c r="I43" s="1042"/>
      <c r="J43" s="1042"/>
      <c r="K43" s="1042"/>
      <c r="L43" s="1042"/>
      <c r="M43" s="1042"/>
      <c r="N43" s="1042"/>
      <c r="O43" s="1042"/>
      <c r="P43" s="1042"/>
      <c r="Q43" s="1042"/>
      <c r="R43" s="1042"/>
      <c r="S43" s="1042"/>
      <c r="T43" s="1042"/>
      <c r="U43" s="1042"/>
      <c r="V43" s="1042"/>
      <c r="W43" s="1042"/>
      <c r="X43" s="1042"/>
      <c r="Y43" s="36"/>
      <c r="Z43" s="14"/>
      <c r="AA43" s="386"/>
    </row>
    <row r="44" spans="1:29" ht="10.199999999999999" customHeight="1">
      <c r="A44" s="35"/>
      <c r="Y44" s="36"/>
      <c r="Z44" s="14"/>
      <c r="AA44" s="386"/>
    </row>
    <row r="45" spans="1:29" ht="10.199999999999999" customHeight="1">
      <c r="A45" s="35"/>
      <c r="B45" s="1040"/>
      <c r="C45" s="1041"/>
      <c r="D45" s="1041"/>
      <c r="E45" s="1041"/>
      <c r="F45" s="1041"/>
      <c r="G45" s="1041"/>
      <c r="H45" s="1041"/>
      <c r="I45" s="1041"/>
      <c r="J45" s="1041"/>
      <c r="K45" s="1041"/>
      <c r="L45" s="1041"/>
      <c r="M45" s="1041"/>
      <c r="N45" s="1041"/>
      <c r="O45" s="1041"/>
      <c r="P45" s="1041"/>
      <c r="Q45" s="1041"/>
      <c r="R45" s="1041"/>
      <c r="S45" s="1041"/>
      <c r="T45" s="1041"/>
      <c r="U45" s="1041"/>
      <c r="V45" s="1041"/>
      <c r="W45" s="1041"/>
      <c r="X45" s="1041"/>
      <c r="Y45" s="36"/>
      <c r="Z45" s="14"/>
      <c r="AA45" s="386"/>
    </row>
    <row r="46" spans="1:29" ht="10.199999999999999" customHeight="1">
      <c r="A46" s="35"/>
      <c r="B46" s="1042"/>
      <c r="C46" s="1042"/>
      <c r="D46" s="1042"/>
      <c r="E46" s="1042"/>
      <c r="F46" s="1042"/>
      <c r="G46" s="1042"/>
      <c r="H46" s="1042"/>
      <c r="I46" s="1042"/>
      <c r="J46" s="1042"/>
      <c r="K46" s="1042"/>
      <c r="L46" s="1042"/>
      <c r="M46" s="1042"/>
      <c r="N46" s="1042"/>
      <c r="O46" s="1042"/>
      <c r="P46" s="1042"/>
      <c r="Q46" s="1042"/>
      <c r="R46" s="1042"/>
      <c r="S46" s="1042"/>
      <c r="T46" s="1042"/>
      <c r="U46" s="1042"/>
      <c r="V46" s="1042"/>
      <c r="W46" s="1042"/>
      <c r="X46" s="1042"/>
      <c r="Y46" s="36"/>
      <c r="Z46" s="14"/>
      <c r="AA46" s="386"/>
    </row>
    <row r="47" spans="1:29" ht="10.199999999999999" customHeight="1">
      <c r="A47" s="35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36"/>
      <c r="Z47" s="14"/>
      <c r="AA47" s="386"/>
    </row>
    <row r="48" spans="1:29" ht="10.199999999999999" customHeight="1">
      <c r="A48" s="35"/>
      <c r="B48" s="436" t="s">
        <v>509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640"/>
      <c r="P48" s="640"/>
      <c r="Q48" s="640"/>
      <c r="R48" s="640"/>
      <c r="S48" s="640"/>
      <c r="T48" s="640"/>
      <c r="U48" s="640"/>
      <c r="V48" s="640"/>
      <c r="W48" s="640"/>
      <c r="X48" s="640"/>
      <c r="Y48" s="36"/>
      <c r="Z48" s="14"/>
      <c r="AA48" s="386"/>
    </row>
    <row r="49" spans="1:27" ht="10.199999999999999" customHeight="1">
      <c r="A49" s="35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640"/>
      <c r="P49" s="640"/>
      <c r="Q49" s="640"/>
      <c r="R49" s="640"/>
      <c r="S49" s="640"/>
      <c r="T49" s="640"/>
      <c r="U49" s="640"/>
      <c r="V49" s="640"/>
      <c r="W49" s="640"/>
      <c r="X49" s="640"/>
      <c r="Y49" s="36"/>
      <c r="Z49" s="14"/>
      <c r="AA49" s="386"/>
    </row>
    <row r="50" spans="1:27" ht="10.199999999999999" customHeight="1">
      <c r="A50" s="35"/>
      <c r="B50" s="1040"/>
      <c r="C50" s="1041"/>
      <c r="D50" s="1041"/>
      <c r="E50" s="1041"/>
      <c r="F50" s="1041"/>
      <c r="G50" s="1041"/>
      <c r="H50" s="1041"/>
      <c r="I50" s="1041"/>
      <c r="J50" s="1041"/>
      <c r="K50" s="1041"/>
      <c r="L50" s="1041"/>
      <c r="M50" s="1041"/>
      <c r="N50" s="1041"/>
      <c r="O50" s="1041"/>
      <c r="P50" s="1041"/>
      <c r="Q50" s="1041"/>
      <c r="R50" s="1041"/>
      <c r="S50" s="1041"/>
      <c r="T50" s="1041"/>
      <c r="U50" s="1041"/>
      <c r="V50" s="1041"/>
      <c r="W50" s="1041"/>
      <c r="X50" s="1041"/>
      <c r="Y50" s="36"/>
      <c r="Z50" s="14"/>
      <c r="AA50" s="386"/>
    </row>
    <row r="51" spans="1:27" ht="10.199999999999999" customHeight="1">
      <c r="A51" s="35"/>
      <c r="B51" s="1042"/>
      <c r="C51" s="1042"/>
      <c r="D51" s="1042"/>
      <c r="E51" s="1042"/>
      <c r="F51" s="1042"/>
      <c r="G51" s="1042"/>
      <c r="H51" s="1042"/>
      <c r="I51" s="1042"/>
      <c r="J51" s="1042"/>
      <c r="K51" s="1042"/>
      <c r="L51" s="1042"/>
      <c r="M51" s="1042"/>
      <c r="N51" s="1042"/>
      <c r="O51" s="1042"/>
      <c r="P51" s="1042"/>
      <c r="Q51" s="1042"/>
      <c r="R51" s="1042"/>
      <c r="S51" s="1042"/>
      <c r="T51" s="1042"/>
      <c r="U51" s="1042"/>
      <c r="V51" s="1042"/>
      <c r="W51" s="1042"/>
      <c r="X51" s="1042"/>
      <c r="Y51" s="36"/>
      <c r="Z51" s="14"/>
      <c r="AA51" s="386"/>
    </row>
    <row r="52" spans="1:27" ht="10.199999999999999" customHeight="1">
      <c r="A52" s="35"/>
      <c r="Y52" s="36"/>
      <c r="Z52" s="14"/>
      <c r="AA52" s="386"/>
    </row>
    <row r="53" spans="1:27" ht="10.199999999999999" customHeight="1">
      <c r="A53" s="35"/>
      <c r="B53" s="1041"/>
      <c r="C53" s="1041"/>
      <c r="D53" s="1041"/>
      <c r="E53" s="1041"/>
      <c r="F53" s="1041"/>
      <c r="G53" s="1041"/>
      <c r="H53" s="1041"/>
      <c r="I53" s="1041"/>
      <c r="J53" s="1041"/>
      <c r="K53" s="1041"/>
      <c r="L53" s="1041"/>
      <c r="M53" s="1041"/>
      <c r="N53" s="1041"/>
      <c r="O53" s="1041"/>
      <c r="P53" s="1041"/>
      <c r="Q53" s="1041"/>
      <c r="R53" s="1041"/>
      <c r="S53" s="1041"/>
      <c r="T53" s="1041"/>
      <c r="U53" s="1041"/>
      <c r="V53" s="1041"/>
      <c r="W53" s="1041"/>
      <c r="X53" s="1041"/>
      <c r="Y53" s="36"/>
      <c r="Z53" s="14"/>
      <c r="AA53" s="386"/>
    </row>
    <row r="54" spans="1:27" ht="10.199999999999999" customHeight="1">
      <c r="A54" s="35"/>
      <c r="B54" s="1042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2"/>
      <c r="X54" s="1042"/>
      <c r="Y54" s="36"/>
      <c r="Z54" s="14"/>
      <c r="AA54" s="386"/>
    </row>
    <row r="55" spans="1:27" ht="10.199999999999999" customHeight="1">
      <c r="A55" s="35"/>
      <c r="Y55" s="36"/>
      <c r="Z55" s="14"/>
      <c r="AA55" s="386"/>
    </row>
    <row r="56" spans="1:27" ht="10.199999999999999" customHeight="1">
      <c r="A56" s="35"/>
      <c r="B56" s="427" t="s">
        <v>335</v>
      </c>
      <c r="C56" s="318"/>
      <c r="D56" s="318"/>
      <c r="E56" s="318"/>
      <c r="F56" s="318"/>
      <c r="G56" s="318"/>
      <c r="H56" s="318"/>
      <c r="I56" s="318"/>
      <c r="J56" s="160"/>
      <c r="K56" s="160"/>
      <c r="L56" s="966" t="str">
        <f>IF(C31&lt;&gt;(SUM(M60:M72)),"Achtung Zahl der Stimmen ist falsch eingetragen!","")</f>
        <v/>
      </c>
      <c r="M56" s="1038"/>
      <c r="N56" s="1038"/>
      <c r="O56" s="1038"/>
      <c r="P56" s="1038"/>
      <c r="Q56" s="1038"/>
      <c r="R56" s="1038"/>
      <c r="S56" s="1038"/>
      <c r="T56" s="1038"/>
      <c r="U56" s="1038"/>
      <c r="V56" s="1038"/>
      <c r="W56" s="1038"/>
      <c r="X56" s="1038"/>
      <c r="Y56" s="36"/>
      <c r="Z56" s="14"/>
      <c r="AA56" s="386"/>
    </row>
    <row r="57" spans="1:27" ht="10.199999999999999" customHeight="1">
      <c r="A57" s="35"/>
      <c r="B57" s="318"/>
      <c r="C57" s="318"/>
      <c r="D57" s="318"/>
      <c r="E57" s="318"/>
      <c r="F57" s="318"/>
      <c r="G57" s="318"/>
      <c r="H57" s="318"/>
      <c r="I57" s="318"/>
      <c r="J57" s="160"/>
      <c r="K57" s="160"/>
      <c r="L57" s="1038"/>
      <c r="M57" s="1038"/>
      <c r="N57" s="1038"/>
      <c r="O57" s="1038"/>
      <c r="P57" s="1038"/>
      <c r="Q57" s="1038"/>
      <c r="R57" s="1038"/>
      <c r="S57" s="1038"/>
      <c r="T57" s="1038"/>
      <c r="U57" s="1038"/>
      <c r="V57" s="1038"/>
      <c r="W57" s="1038"/>
      <c r="X57" s="1038"/>
      <c r="Y57" s="36"/>
      <c r="Z57" s="14"/>
      <c r="AA57" s="386"/>
    </row>
    <row r="58" spans="1:27" ht="10.199999999999999" customHeight="1">
      <c r="A58" s="35"/>
      <c r="B58" s="49"/>
      <c r="C58" s="49"/>
      <c r="D58" s="49"/>
      <c r="E58" s="49"/>
      <c r="F58" s="49"/>
      <c r="G58" s="49"/>
      <c r="N58" s="7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14"/>
      <c r="AA58" s="386"/>
    </row>
    <row r="59" spans="1:27" ht="10.199999999999999" customHeight="1">
      <c r="A59" s="35"/>
      <c r="B59" s="96"/>
      <c r="D59" s="95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95"/>
      <c r="P59" s="39"/>
      <c r="Q59" s="39"/>
      <c r="R59" s="36"/>
      <c r="S59" s="95"/>
      <c r="T59" s="95"/>
      <c r="U59" s="95"/>
      <c r="V59" s="95"/>
      <c r="W59" s="95"/>
      <c r="X59" s="36"/>
      <c r="Y59" s="36"/>
      <c r="Z59" s="14"/>
      <c r="AA59" s="386"/>
    </row>
    <row r="60" spans="1:27" ht="10.199999999999999" customHeight="1">
      <c r="A60" s="35"/>
      <c r="B60" s="436" t="s">
        <v>229</v>
      </c>
      <c r="C60" s="436"/>
      <c r="D60" s="436"/>
      <c r="E60" s="1035"/>
      <c r="F60" s="461"/>
      <c r="G60" s="461"/>
      <c r="H60" s="461"/>
      <c r="I60" s="461"/>
      <c r="J60" s="461"/>
      <c r="K60" s="39"/>
      <c r="L60" s="39"/>
      <c r="M60" s="963"/>
      <c r="N60" s="1036"/>
      <c r="O60" s="1036"/>
      <c r="P60" s="1036"/>
      <c r="Q60" s="1036"/>
      <c r="R60" s="1036"/>
      <c r="S60" s="95"/>
      <c r="T60" s="436" t="s">
        <v>210</v>
      </c>
      <c r="U60" s="719"/>
      <c r="V60" s="719"/>
      <c r="W60" s="719"/>
      <c r="X60" s="36"/>
      <c r="Y60" s="36"/>
      <c r="Z60" s="14"/>
      <c r="AA60" s="386"/>
    </row>
    <row r="61" spans="1:27" ht="10.199999999999999" customHeight="1">
      <c r="A61" s="35"/>
      <c r="B61" s="436"/>
      <c r="C61" s="436"/>
      <c r="D61" s="436"/>
      <c r="E61" s="463"/>
      <c r="F61" s="463"/>
      <c r="G61" s="463"/>
      <c r="H61" s="463"/>
      <c r="I61" s="463"/>
      <c r="J61" s="463"/>
      <c r="M61" s="1037"/>
      <c r="N61" s="1037"/>
      <c r="O61" s="1037"/>
      <c r="P61" s="1037"/>
      <c r="Q61" s="1037"/>
      <c r="R61" s="1037"/>
      <c r="T61" s="719"/>
      <c r="U61" s="719"/>
      <c r="V61" s="719"/>
      <c r="W61" s="719"/>
      <c r="X61" s="36"/>
      <c r="Y61" s="36"/>
      <c r="Z61" s="14"/>
      <c r="AA61" s="386"/>
    </row>
    <row r="62" spans="1:27" ht="10.199999999999999" customHeight="1">
      <c r="A62" s="35"/>
      <c r="B62" s="97"/>
      <c r="C62" s="97"/>
      <c r="E62" s="908" t="s">
        <v>187</v>
      </c>
      <c r="F62" s="908"/>
      <c r="G62" s="908"/>
      <c r="H62" s="908"/>
      <c r="I62" s="908"/>
      <c r="J62" s="908"/>
      <c r="M62" s="908" t="s">
        <v>230</v>
      </c>
      <c r="N62" s="908"/>
      <c r="O62" s="908"/>
      <c r="P62" s="908"/>
      <c r="Q62" s="908"/>
      <c r="R62" s="908"/>
      <c r="T62" s="36"/>
      <c r="U62" s="36"/>
      <c r="V62" s="36"/>
      <c r="W62" s="100"/>
      <c r="X62" s="36"/>
      <c r="Y62" s="36"/>
      <c r="Z62" s="14"/>
      <c r="AA62" s="386"/>
    </row>
    <row r="63" spans="1:27" ht="10.199999999999999" customHeight="1">
      <c r="A63" s="35"/>
      <c r="B63" s="87"/>
      <c r="C63" s="97"/>
      <c r="D63" s="53"/>
      <c r="E63" s="593"/>
      <c r="F63" s="593"/>
      <c r="G63" s="593"/>
      <c r="H63" s="593"/>
      <c r="I63" s="593"/>
      <c r="J63" s="593"/>
      <c r="M63" s="593"/>
      <c r="N63" s="593"/>
      <c r="O63" s="593"/>
      <c r="P63" s="593"/>
      <c r="Q63" s="593"/>
      <c r="R63" s="593"/>
      <c r="T63" s="36"/>
      <c r="U63" s="36"/>
      <c r="V63" s="36"/>
      <c r="W63" s="100"/>
      <c r="X63" s="36"/>
      <c r="Y63" s="36"/>
      <c r="Z63" s="14"/>
      <c r="AA63" s="386"/>
    </row>
    <row r="64" spans="1:27" ht="10.199999999999999" customHeight="1">
      <c r="B64" s="97"/>
      <c r="C64" s="97"/>
      <c r="O64" s="99"/>
      <c r="P64" s="99"/>
      <c r="Q64" s="99"/>
      <c r="R64" s="100"/>
      <c r="W64" s="100"/>
      <c r="AA64" s="386"/>
    </row>
    <row r="65" spans="2:30" ht="10.199999999999999" customHeight="1">
      <c r="B65" s="87"/>
      <c r="C65" s="97"/>
      <c r="D65" s="53"/>
      <c r="O65" s="98"/>
      <c r="P65" s="99"/>
      <c r="Q65" s="99"/>
      <c r="R65" s="100"/>
      <c r="W65" s="100"/>
      <c r="AA65" s="386"/>
    </row>
    <row r="66" spans="2:30" ht="10.199999999999999" customHeight="1">
      <c r="B66" s="436" t="s">
        <v>231</v>
      </c>
      <c r="C66" s="436"/>
      <c r="D66" s="436"/>
      <c r="E66" s="1035"/>
      <c r="F66" s="461"/>
      <c r="G66" s="461"/>
      <c r="H66" s="461"/>
      <c r="I66" s="461"/>
      <c r="J66" s="461"/>
      <c r="K66" s="39"/>
      <c r="L66" s="39"/>
      <c r="M66" s="963"/>
      <c r="N66" s="1036"/>
      <c r="O66" s="1036"/>
      <c r="P66" s="1036"/>
      <c r="Q66" s="1036"/>
      <c r="R66" s="1036"/>
      <c r="S66" s="95"/>
      <c r="T66" s="436" t="s">
        <v>210</v>
      </c>
      <c r="U66" s="719"/>
      <c r="V66" s="719"/>
      <c r="W66" s="719"/>
      <c r="AA66" s="386"/>
    </row>
    <row r="67" spans="2:30" ht="10.199999999999999" customHeight="1">
      <c r="B67" s="436"/>
      <c r="C67" s="436"/>
      <c r="D67" s="436"/>
      <c r="E67" s="463"/>
      <c r="F67" s="463"/>
      <c r="G67" s="463"/>
      <c r="H67" s="463"/>
      <c r="I67" s="463"/>
      <c r="J67" s="463"/>
      <c r="M67" s="1037"/>
      <c r="N67" s="1037"/>
      <c r="O67" s="1037"/>
      <c r="P67" s="1037"/>
      <c r="Q67" s="1037"/>
      <c r="R67" s="1037"/>
      <c r="T67" s="719"/>
      <c r="U67" s="719"/>
      <c r="V67" s="719"/>
      <c r="W67" s="719"/>
      <c r="AA67" s="386"/>
    </row>
    <row r="68" spans="2:30" ht="10.199999999999999" customHeight="1">
      <c r="B68" s="97"/>
      <c r="C68" s="97"/>
      <c r="E68" s="908" t="s">
        <v>187</v>
      </c>
      <c r="F68" s="908"/>
      <c r="G68" s="908"/>
      <c r="H68" s="908"/>
      <c r="I68" s="908"/>
      <c r="J68" s="908"/>
      <c r="M68" s="908" t="s">
        <v>230</v>
      </c>
      <c r="N68" s="908"/>
      <c r="O68" s="908"/>
      <c r="P68" s="908"/>
      <c r="Q68" s="908"/>
      <c r="R68" s="908"/>
      <c r="T68" s="36"/>
      <c r="U68" s="36"/>
      <c r="V68" s="36"/>
      <c r="W68" s="100"/>
      <c r="AA68" s="386"/>
    </row>
    <row r="69" spans="2:30" ht="10.199999999999999" customHeight="1">
      <c r="B69" s="87"/>
      <c r="C69" s="97"/>
      <c r="D69" s="53"/>
      <c r="E69" s="593"/>
      <c r="F69" s="593"/>
      <c r="G69" s="593"/>
      <c r="H69" s="593"/>
      <c r="I69" s="593"/>
      <c r="J69" s="593"/>
      <c r="M69" s="593"/>
      <c r="N69" s="593"/>
      <c r="O69" s="593"/>
      <c r="P69" s="593"/>
      <c r="Q69" s="593"/>
      <c r="R69" s="593"/>
      <c r="T69" s="36"/>
      <c r="U69" s="36"/>
      <c r="V69" s="36"/>
      <c r="W69" s="100"/>
      <c r="AA69" s="386"/>
      <c r="AB69" s="20"/>
    </row>
    <row r="70" spans="2:30" ht="9.6" customHeight="1">
      <c r="B70" s="97"/>
      <c r="C70" s="97"/>
      <c r="O70" s="99"/>
      <c r="P70" s="99"/>
      <c r="W70" s="100"/>
      <c r="AA70" s="386"/>
    </row>
    <row r="71" spans="2:30" ht="9.6" customHeight="1">
      <c r="B71" s="87"/>
      <c r="C71" s="97"/>
      <c r="D71" s="53"/>
      <c r="O71" s="98"/>
      <c r="P71" s="99"/>
      <c r="W71" s="100"/>
      <c r="AA71" s="386"/>
      <c r="AB71" s="240"/>
      <c r="AC71" s="240"/>
      <c r="AD71" s="19"/>
    </row>
    <row r="72" spans="2:30" ht="10.199999999999999" customHeight="1">
      <c r="B72" s="436" t="s">
        <v>232</v>
      </c>
      <c r="C72" s="436"/>
      <c r="D72" s="436"/>
      <c r="E72" s="1035"/>
      <c r="F72" s="461"/>
      <c r="G72" s="461"/>
      <c r="H72" s="461"/>
      <c r="I72" s="461"/>
      <c r="J72" s="461"/>
      <c r="K72" s="39"/>
      <c r="L72" s="39"/>
      <c r="M72" s="963"/>
      <c r="N72" s="1036"/>
      <c r="O72" s="1036"/>
      <c r="P72" s="1036"/>
      <c r="Q72" s="1036"/>
      <c r="R72" s="1036"/>
      <c r="S72" s="95"/>
      <c r="T72" s="436" t="s">
        <v>210</v>
      </c>
      <c r="U72" s="719"/>
      <c r="V72" s="719"/>
      <c r="W72" s="719"/>
      <c r="X72" s="36"/>
      <c r="Y72" s="36"/>
      <c r="Z72" s="36"/>
      <c r="AA72" s="386"/>
    </row>
    <row r="73" spans="2:30" ht="10.199999999999999" customHeight="1">
      <c r="B73" s="436"/>
      <c r="C73" s="436"/>
      <c r="D73" s="436"/>
      <c r="E73" s="463"/>
      <c r="F73" s="463"/>
      <c r="G73" s="463"/>
      <c r="H73" s="463"/>
      <c r="I73" s="463"/>
      <c r="J73" s="463"/>
      <c r="M73" s="1037"/>
      <c r="N73" s="1037"/>
      <c r="O73" s="1037"/>
      <c r="P73" s="1037"/>
      <c r="Q73" s="1037"/>
      <c r="R73" s="1037"/>
      <c r="T73" s="719"/>
      <c r="U73" s="719"/>
      <c r="V73" s="719"/>
      <c r="W73" s="719"/>
      <c r="AA73" s="386"/>
    </row>
    <row r="74" spans="2:30" ht="10.199999999999999" customHeight="1">
      <c r="B74" s="97"/>
      <c r="C74" s="97"/>
      <c r="E74" s="908" t="s">
        <v>187</v>
      </c>
      <c r="F74" s="908"/>
      <c r="G74" s="908"/>
      <c r="H74" s="908"/>
      <c r="I74" s="908"/>
      <c r="J74" s="908"/>
      <c r="M74" s="908" t="s">
        <v>230</v>
      </c>
      <c r="N74" s="908"/>
      <c r="O74" s="908"/>
      <c r="P74" s="908"/>
      <c r="Q74" s="908"/>
      <c r="R74" s="908"/>
      <c r="T74" s="36"/>
      <c r="U74" s="36"/>
      <c r="V74" s="36"/>
      <c r="W74" s="100"/>
      <c r="AA74" s="386"/>
      <c r="AD74" s="15"/>
    </row>
    <row r="75" spans="2:30" ht="10.199999999999999" customHeight="1">
      <c r="B75" s="87"/>
      <c r="C75" s="97"/>
      <c r="D75" s="53"/>
      <c r="E75" s="593"/>
      <c r="F75" s="593"/>
      <c r="G75" s="593"/>
      <c r="H75" s="593"/>
      <c r="I75" s="593"/>
      <c r="J75" s="593"/>
      <c r="M75" s="593"/>
      <c r="N75" s="593"/>
      <c r="O75" s="593"/>
      <c r="P75" s="593"/>
      <c r="Q75" s="593"/>
      <c r="R75" s="593"/>
      <c r="T75" s="36"/>
      <c r="U75" s="36"/>
      <c r="V75" s="36"/>
      <c r="W75" s="100"/>
      <c r="AA75" s="386"/>
    </row>
    <row r="76" spans="2:30" ht="10.199999999999999" customHeight="1">
      <c r="B76" s="97"/>
      <c r="C76" s="97"/>
      <c r="O76" s="99"/>
      <c r="P76" s="99"/>
      <c r="W76" s="100"/>
      <c r="AA76" s="386"/>
    </row>
    <row r="77" spans="2:30" ht="10.199999999999999" customHeight="1">
      <c r="B77" s="427" t="s">
        <v>336</v>
      </c>
      <c r="C77" s="240"/>
      <c r="D77" s="240"/>
      <c r="E77" s="240"/>
      <c r="F77" s="240"/>
      <c r="G77" s="240"/>
      <c r="H77" s="240"/>
      <c r="I77" s="240"/>
      <c r="J77" s="160"/>
      <c r="K77" s="160"/>
      <c r="L77" s="966" t="str">
        <f>IF(R31&lt;&gt;(SUM(M81:M93)),"Achtung Zahl der Stimmen ist falsch eingetragen!","")</f>
        <v/>
      </c>
      <c r="M77" s="1038"/>
      <c r="N77" s="1038"/>
      <c r="O77" s="1038"/>
      <c r="P77" s="1038"/>
      <c r="Q77" s="1038"/>
      <c r="R77" s="1038"/>
      <c r="S77" s="1038"/>
      <c r="T77" s="1038"/>
      <c r="U77" s="1038"/>
      <c r="V77" s="1038"/>
      <c r="W77" s="1038"/>
      <c r="X77" s="1038"/>
      <c r="AA77" s="386"/>
    </row>
    <row r="78" spans="2:30" ht="9.6" customHeight="1">
      <c r="B78" s="240"/>
      <c r="C78" s="240"/>
      <c r="D78" s="240"/>
      <c r="E78" s="240"/>
      <c r="F78" s="240"/>
      <c r="G78" s="240"/>
      <c r="H78" s="240"/>
      <c r="I78" s="240"/>
      <c r="J78" s="160"/>
      <c r="K78" s="160"/>
      <c r="L78" s="1038"/>
      <c r="M78" s="1038"/>
      <c r="N78" s="1038"/>
      <c r="O78" s="1038"/>
      <c r="P78" s="1038"/>
      <c r="Q78" s="1038"/>
      <c r="R78" s="1038"/>
      <c r="S78" s="1038"/>
      <c r="T78" s="1038"/>
      <c r="U78" s="1038"/>
      <c r="V78" s="1038"/>
      <c r="W78" s="1038"/>
      <c r="X78" s="1038"/>
      <c r="AA78" s="386"/>
    </row>
    <row r="79" spans="2:30" ht="10.199999999999999" customHeight="1">
      <c r="B79" s="49"/>
      <c r="C79" s="49"/>
      <c r="D79" s="49"/>
      <c r="E79" s="49"/>
      <c r="F79" s="49"/>
      <c r="G79" s="49"/>
      <c r="N79" s="76"/>
      <c r="O79" s="36"/>
      <c r="P79" s="36"/>
      <c r="Q79" s="36"/>
      <c r="R79" s="36"/>
      <c r="S79" s="36"/>
      <c r="T79" s="36"/>
      <c r="U79" s="36"/>
      <c r="V79" s="36"/>
      <c r="W79" s="36"/>
      <c r="X79" s="36"/>
      <c r="AA79" s="386"/>
    </row>
    <row r="80" spans="2:30" ht="10.199999999999999" customHeight="1">
      <c r="B80" s="96"/>
      <c r="D80" s="95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95"/>
      <c r="P80" s="39"/>
      <c r="Q80" s="39"/>
      <c r="R80" s="36"/>
      <c r="S80" s="95"/>
      <c r="T80" s="95"/>
      <c r="U80" s="95"/>
      <c r="V80" s="95"/>
      <c r="W80" s="95"/>
      <c r="X80" s="36"/>
      <c r="AA80" s="386"/>
    </row>
    <row r="81" spans="2:27" ht="10.199999999999999" customHeight="1">
      <c r="B81" s="436" t="s">
        <v>229</v>
      </c>
      <c r="C81" s="436"/>
      <c r="D81" s="436"/>
      <c r="E81" s="1035"/>
      <c r="F81" s="461"/>
      <c r="G81" s="461"/>
      <c r="H81" s="461"/>
      <c r="I81" s="461"/>
      <c r="J81" s="461"/>
      <c r="K81" s="39"/>
      <c r="L81" s="39"/>
      <c r="M81" s="963"/>
      <c r="N81" s="1036"/>
      <c r="O81" s="1036"/>
      <c r="P81" s="1036"/>
      <c r="Q81" s="1036"/>
      <c r="R81" s="1036"/>
      <c r="S81" s="95"/>
      <c r="T81" s="436" t="s">
        <v>210</v>
      </c>
      <c r="U81" s="719"/>
      <c r="V81" s="719"/>
      <c r="W81" s="719"/>
      <c r="X81" s="36"/>
      <c r="AA81" s="386"/>
    </row>
    <row r="82" spans="2:27" ht="10.199999999999999" customHeight="1">
      <c r="B82" s="436"/>
      <c r="C82" s="436"/>
      <c r="D82" s="436"/>
      <c r="E82" s="463"/>
      <c r="F82" s="463"/>
      <c r="G82" s="463"/>
      <c r="H82" s="463"/>
      <c r="I82" s="463"/>
      <c r="J82" s="463"/>
      <c r="M82" s="1037"/>
      <c r="N82" s="1037"/>
      <c r="O82" s="1037"/>
      <c r="P82" s="1037"/>
      <c r="Q82" s="1037"/>
      <c r="R82" s="1037"/>
      <c r="T82" s="719"/>
      <c r="U82" s="719"/>
      <c r="V82" s="719"/>
      <c r="W82" s="719"/>
      <c r="X82" s="36"/>
      <c r="AA82" s="386"/>
    </row>
    <row r="83" spans="2:27" ht="10.199999999999999" customHeight="1">
      <c r="B83" s="97"/>
      <c r="C83" s="97"/>
      <c r="E83" s="908" t="s">
        <v>187</v>
      </c>
      <c r="F83" s="908"/>
      <c r="G83" s="908"/>
      <c r="H83" s="908"/>
      <c r="I83" s="908"/>
      <c r="J83" s="908"/>
      <c r="M83" s="908" t="s">
        <v>230</v>
      </c>
      <c r="N83" s="908"/>
      <c r="O83" s="908"/>
      <c r="P83" s="908"/>
      <c r="Q83" s="908"/>
      <c r="R83" s="908"/>
      <c r="T83" s="36"/>
      <c r="U83" s="36"/>
      <c r="V83" s="36"/>
      <c r="W83" s="100"/>
      <c r="X83" s="36"/>
      <c r="AA83" s="386"/>
    </row>
    <row r="84" spans="2:27" ht="10.199999999999999" customHeight="1">
      <c r="B84" s="87"/>
      <c r="C84" s="97"/>
      <c r="D84" s="53"/>
      <c r="E84" s="593"/>
      <c r="F84" s="593"/>
      <c r="G84" s="593"/>
      <c r="H84" s="593"/>
      <c r="I84" s="593"/>
      <c r="J84" s="593"/>
      <c r="M84" s="593"/>
      <c r="N84" s="593"/>
      <c r="O84" s="593"/>
      <c r="P84" s="593"/>
      <c r="Q84" s="593"/>
      <c r="R84" s="593"/>
      <c r="T84" s="36"/>
      <c r="U84" s="36"/>
      <c r="V84" s="36"/>
      <c r="W84" s="100"/>
      <c r="X84" s="36"/>
      <c r="AA84" s="386"/>
    </row>
    <row r="85" spans="2:27" ht="10.199999999999999" customHeight="1">
      <c r="B85" s="97"/>
      <c r="C85" s="97"/>
      <c r="O85" s="99"/>
      <c r="P85" s="99"/>
      <c r="Q85" s="99"/>
      <c r="R85" s="100"/>
      <c r="W85" s="100"/>
      <c r="AA85" s="386"/>
    </row>
    <row r="86" spans="2:27" ht="10.199999999999999" customHeight="1">
      <c r="B86" s="87"/>
      <c r="C86" s="97"/>
      <c r="D86" s="53"/>
      <c r="O86" s="98"/>
      <c r="P86" s="99"/>
      <c r="Q86" s="99"/>
      <c r="R86" s="100"/>
      <c r="W86" s="100"/>
      <c r="AA86" s="386"/>
    </row>
    <row r="87" spans="2:27" ht="10.199999999999999" customHeight="1">
      <c r="B87" s="436" t="s">
        <v>231</v>
      </c>
      <c r="C87" s="436"/>
      <c r="D87" s="436"/>
      <c r="E87" s="1035"/>
      <c r="F87" s="461"/>
      <c r="G87" s="461"/>
      <c r="H87" s="461"/>
      <c r="I87" s="461"/>
      <c r="J87" s="461"/>
      <c r="K87" s="39"/>
      <c r="L87" s="39"/>
      <c r="M87" s="963"/>
      <c r="N87" s="1036"/>
      <c r="O87" s="1036"/>
      <c r="P87" s="1036"/>
      <c r="Q87" s="1036"/>
      <c r="R87" s="1036"/>
      <c r="S87" s="95"/>
      <c r="T87" s="436" t="s">
        <v>210</v>
      </c>
      <c r="U87" s="719"/>
      <c r="V87" s="719"/>
      <c r="W87" s="719"/>
      <c r="AA87" s="386"/>
    </row>
    <row r="88" spans="2:27" ht="10.199999999999999" customHeight="1">
      <c r="B88" s="436"/>
      <c r="C88" s="436"/>
      <c r="D88" s="436"/>
      <c r="E88" s="463"/>
      <c r="F88" s="463"/>
      <c r="G88" s="463"/>
      <c r="H88" s="463"/>
      <c r="I88" s="463"/>
      <c r="J88" s="463"/>
      <c r="M88" s="1037"/>
      <c r="N88" s="1037"/>
      <c r="O88" s="1037"/>
      <c r="P88" s="1037"/>
      <c r="Q88" s="1037"/>
      <c r="R88" s="1037"/>
      <c r="T88" s="719"/>
      <c r="U88" s="719"/>
      <c r="V88" s="719"/>
      <c r="W88" s="719"/>
      <c r="AA88" s="386"/>
    </row>
    <row r="89" spans="2:27" ht="10.199999999999999" customHeight="1">
      <c r="B89" s="97"/>
      <c r="C89" s="97"/>
      <c r="E89" s="908" t="s">
        <v>187</v>
      </c>
      <c r="F89" s="908"/>
      <c r="G89" s="908"/>
      <c r="H89" s="908"/>
      <c r="I89" s="908"/>
      <c r="J89" s="908"/>
      <c r="M89" s="908" t="s">
        <v>230</v>
      </c>
      <c r="N89" s="908"/>
      <c r="O89" s="908"/>
      <c r="P89" s="908"/>
      <c r="Q89" s="908"/>
      <c r="R89" s="908"/>
      <c r="T89" s="36"/>
      <c r="U89" s="36"/>
      <c r="V89" s="36"/>
      <c r="W89" s="100"/>
      <c r="AA89" s="386"/>
    </row>
    <row r="90" spans="2:27" ht="10.199999999999999" customHeight="1">
      <c r="B90" s="87"/>
      <c r="C90" s="97"/>
      <c r="D90" s="53"/>
      <c r="E90" s="593"/>
      <c r="F90" s="593"/>
      <c r="G90" s="593"/>
      <c r="H90" s="593"/>
      <c r="I90" s="593"/>
      <c r="J90" s="593"/>
      <c r="M90" s="593"/>
      <c r="N90" s="593"/>
      <c r="O90" s="593"/>
      <c r="P90" s="593"/>
      <c r="Q90" s="593"/>
      <c r="R90" s="593"/>
      <c r="T90" s="36"/>
      <c r="U90" s="36"/>
      <c r="V90" s="36"/>
      <c r="W90" s="100"/>
      <c r="AA90" s="386"/>
    </row>
    <row r="91" spans="2:27" ht="10.199999999999999" customHeight="1">
      <c r="B91" s="97"/>
      <c r="C91" s="97"/>
      <c r="O91" s="99"/>
      <c r="P91" s="99"/>
      <c r="W91" s="100"/>
      <c r="AA91" s="386"/>
    </row>
    <row r="92" spans="2:27" ht="10.199999999999999" customHeight="1">
      <c r="B92" s="87"/>
      <c r="C92" s="97"/>
      <c r="D92" s="53"/>
      <c r="O92" s="98"/>
      <c r="P92" s="99"/>
      <c r="W92" s="100"/>
      <c r="X92" s="36"/>
      <c r="AA92" s="386"/>
    </row>
    <row r="93" spans="2:27" ht="10.199999999999999" customHeight="1">
      <c r="B93" s="436" t="s">
        <v>232</v>
      </c>
      <c r="C93" s="436"/>
      <c r="D93" s="436"/>
      <c r="E93" s="1035"/>
      <c r="F93" s="461"/>
      <c r="G93" s="461"/>
      <c r="H93" s="461"/>
      <c r="I93" s="461"/>
      <c r="J93" s="461"/>
      <c r="K93" s="39"/>
      <c r="L93" s="39"/>
      <c r="M93" s="963"/>
      <c r="N93" s="1036"/>
      <c r="O93" s="1036"/>
      <c r="P93" s="1036"/>
      <c r="Q93" s="1036"/>
      <c r="R93" s="1036"/>
      <c r="S93" s="95"/>
      <c r="T93" s="436" t="s">
        <v>210</v>
      </c>
      <c r="U93" s="719"/>
      <c r="V93" s="719"/>
      <c r="W93" s="719"/>
      <c r="X93" s="36"/>
      <c r="AA93" s="386"/>
    </row>
    <row r="94" spans="2:27" ht="10.199999999999999" customHeight="1">
      <c r="B94" s="436"/>
      <c r="C94" s="436"/>
      <c r="D94" s="436"/>
      <c r="E94" s="463"/>
      <c r="F94" s="463"/>
      <c r="G94" s="463"/>
      <c r="H94" s="463"/>
      <c r="I94" s="463"/>
      <c r="J94" s="463"/>
      <c r="M94" s="1037"/>
      <c r="N94" s="1037"/>
      <c r="O94" s="1037"/>
      <c r="P94" s="1037"/>
      <c r="Q94" s="1037"/>
      <c r="R94" s="1037"/>
      <c r="T94" s="719"/>
      <c r="U94" s="719"/>
      <c r="V94" s="719"/>
      <c r="W94" s="719"/>
      <c r="AA94" s="386"/>
    </row>
    <row r="95" spans="2:27" ht="10.199999999999999" customHeight="1">
      <c r="B95" s="97"/>
      <c r="C95" s="97"/>
      <c r="E95" s="908" t="s">
        <v>187</v>
      </c>
      <c r="F95" s="908"/>
      <c r="G95" s="908"/>
      <c r="H95" s="908"/>
      <c r="I95" s="908"/>
      <c r="J95" s="908"/>
      <c r="M95" s="908" t="s">
        <v>230</v>
      </c>
      <c r="N95" s="908"/>
      <c r="O95" s="908"/>
      <c r="P95" s="908"/>
      <c r="Q95" s="908"/>
      <c r="R95" s="908"/>
      <c r="T95" s="36"/>
      <c r="U95" s="36"/>
      <c r="V95" s="36"/>
      <c r="W95" s="100"/>
      <c r="AA95" s="386"/>
    </row>
    <row r="96" spans="2:27" ht="10.199999999999999" customHeight="1">
      <c r="B96" s="87"/>
      <c r="C96" s="97"/>
      <c r="D96" s="53"/>
      <c r="E96" s="593"/>
      <c r="F96" s="593"/>
      <c r="G96" s="593"/>
      <c r="H96" s="593"/>
      <c r="I96" s="593"/>
      <c r="J96" s="593"/>
      <c r="M96" s="593"/>
      <c r="N96" s="593"/>
      <c r="O96" s="593"/>
      <c r="P96" s="593"/>
      <c r="Q96" s="593"/>
      <c r="R96" s="593"/>
      <c r="T96" s="36"/>
      <c r="U96" s="36"/>
      <c r="V96" s="36"/>
      <c r="W96" s="100"/>
      <c r="AA96" s="386"/>
    </row>
    <row r="97" spans="2:27" ht="10.199999999999999" customHeight="1">
      <c r="B97" s="87"/>
      <c r="C97" s="97"/>
      <c r="D97" s="53"/>
      <c r="E97" s="90"/>
      <c r="F97" s="90"/>
      <c r="G97" s="90"/>
      <c r="H97" s="90"/>
      <c r="I97" s="90"/>
      <c r="J97" s="90"/>
      <c r="M97" s="90"/>
      <c r="N97" s="90"/>
      <c r="O97" s="90"/>
      <c r="P97" s="90"/>
      <c r="Q97" s="90"/>
      <c r="R97" s="90"/>
      <c r="T97" s="36"/>
      <c r="U97" s="36"/>
      <c r="V97" s="36"/>
      <c r="W97" s="100"/>
      <c r="X97" s="36"/>
      <c r="AA97" s="386"/>
    </row>
    <row r="98" spans="2:27" ht="10.199999999999999" customHeight="1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36"/>
      <c r="M98" s="36"/>
      <c r="AA98" s="386"/>
    </row>
    <row r="99" spans="2:27" ht="10.199999999999999" customHeight="1">
      <c r="B99" s="240"/>
      <c r="C99" s="240"/>
      <c r="D99" s="240"/>
      <c r="E99" s="240"/>
      <c r="F99" s="240"/>
      <c r="G99" s="240"/>
      <c r="J99" s="240"/>
      <c r="K99" s="240"/>
      <c r="L99" s="240"/>
      <c r="M99" s="240"/>
      <c r="N99" s="240"/>
      <c r="O99" s="240"/>
      <c r="R99" s="240"/>
      <c r="S99" s="240"/>
      <c r="T99" s="240"/>
      <c r="U99" s="240"/>
      <c r="V99" s="240"/>
      <c r="W99" s="240"/>
      <c r="AA99" s="386"/>
    </row>
    <row r="100" spans="2:27" ht="10.199999999999999" customHeight="1">
      <c r="B100" s="398"/>
      <c r="C100" s="398"/>
      <c r="D100" s="398"/>
      <c r="E100" s="398"/>
      <c r="F100" s="398"/>
      <c r="G100" s="398"/>
      <c r="J100" s="398"/>
      <c r="K100" s="398"/>
      <c r="L100" s="398"/>
      <c r="M100" s="398"/>
      <c r="N100" s="398"/>
      <c r="O100" s="398"/>
      <c r="R100" s="398"/>
      <c r="S100" s="398"/>
      <c r="T100" s="398"/>
      <c r="U100" s="398"/>
      <c r="V100" s="398"/>
      <c r="W100" s="398"/>
      <c r="AA100" s="386"/>
    </row>
    <row r="101" spans="2:27" ht="10.199999999999999" customHeight="1">
      <c r="AA101" s="386"/>
    </row>
    <row r="102" spans="2:27" ht="12.6" customHeight="1">
      <c r="B102" s="291" t="s">
        <v>0</v>
      </c>
      <c r="C102" s="291"/>
      <c r="D102" s="291"/>
      <c r="E102" s="291"/>
      <c r="F102" s="291"/>
      <c r="G102" s="291"/>
      <c r="J102" s="291" t="s">
        <v>370</v>
      </c>
      <c r="K102" s="291"/>
      <c r="L102" s="291"/>
      <c r="M102" s="291"/>
      <c r="N102" s="291"/>
      <c r="O102" s="291"/>
      <c r="R102" s="291" t="s">
        <v>370</v>
      </c>
      <c r="S102" s="291"/>
      <c r="T102" s="291"/>
      <c r="U102" s="291"/>
      <c r="V102" s="291"/>
      <c r="W102" s="291"/>
      <c r="AA102" s="386"/>
    </row>
    <row r="103" spans="2:27" ht="10.199999999999999" customHeight="1" thickBot="1">
      <c r="B103" s="36"/>
      <c r="C103" s="36"/>
      <c r="D103" s="36"/>
      <c r="E103" s="36"/>
      <c r="F103" s="36"/>
      <c r="G103" s="36"/>
      <c r="H103" s="36"/>
      <c r="I103" s="36"/>
      <c r="J103" s="36"/>
      <c r="K103" s="44"/>
      <c r="Q103" s="36"/>
      <c r="R103" s="36"/>
      <c r="S103" s="36"/>
      <c r="T103" s="36"/>
      <c r="U103" s="37"/>
      <c r="V103" s="37"/>
      <c r="AA103" s="386"/>
    </row>
    <row r="104" spans="2:27" ht="10.199999999999999" customHeight="1">
      <c r="B104" s="599" t="s">
        <v>1</v>
      </c>
      <c r="C104" s="600"/>
      <c r="D104" s="600"/>
      <c r="E104" s="600"/>
      <c r="F104" s="600"/>
      <c r="G104" s="674"/>
      <c r="H104" s="194"/>
      <c r="I104" s="194"/>
      <c r="J104" s="194"/>
      <c r="K104" s="194"/>
      <c r="L104" s="194"/>
      <c r="M104" s="194"/>
      <c r="N104" s="194"/>
      <c r="O104" s="194"/>
      <c r="P104" s="194"/>
      <c r="Q104" s="1"/>
      <c r="R104" s="1"/>
      <c r="S104" s="1"/>
      <c r="T104" s="1"/>
      <c r="U104" s="1"/>
      <c r="V104" s="1"/>
      <c r="W104" s="1"/>
      <c r="X104" s="2"/>
      <c r="AA104" s="386"/>
    </row>
    <row r="105" spans="2:27" ht="10.199999999999999" customHeight="1">
      <c r="B105" s="581"/>
      <c r="C105" s="318"/>
      <c r="D105" s="318"/>
      <c r="E105" s="318"/>
      <c r="F105" s="318"/>
      <c r="G105" s="240"/>
      <c r="H105" s="84"/>
      <c r="I105" s="84"/>
      <c r="J105" s="84"/>
      <c r="K105" s="84"/>
      <c r="L105" s="84"/>
      <c r="M105" s="84"/>
      <c r="N105" s="84"/>
      <c r="O105" s="84"/>
      <c r="P105" s="84"/>
      <c r="X105" s="4"/>
      <c r="AA105" s="386"/>
    </row>
    <row r="106" spans="2:27" ht="10.199999999999999" customHeight="1">
      <c r="B106" s="1039" t="s">
        <v>225</v>
      </c>
      <c r="C106" s="240"/>
      <c r="D106" s="240"/>
      <c r="E106" s="240"/>
      <c r="F106" s="240"/>
      <c r="G106" s="240"/>
      <c r="H106" s="859"/>
      <c r="I106" s="859"/>
      <c r="J106" s="860"/>
      <c r="K106" s="36"/>
      <c r="L106" s="36"/>
      <c r="M106" s="381" t="s">
        <v>456</v>
      </c>
      <c r="N106" s="240"/>
      <c r="O106" s="240"/>
      <c r="P106" s="240"/>
      <c r="Q106" s="240"/>
      <c r="R106" s="240"/>
      <c r="S106" s="240"/>
      <c r="T106" s="859"/>
      <c r="U106" s="859"/>
      <c r="V106" s="860"/>
      <c r="X106" s="4"/>
      <c r="AA106" s="386"/>
    </row>
    <row r="107" spans="2:27" ht="10.199999999999999" customHeight="1">
      <c r="B107" s="407"/>
      <c r="C107" s="240"/>
      <c r="D107" s="240"/>
      <c r="E107" s="240"/>
      <c r="F107" s="240"/>
      <c r="G107" s="240"/>
      <c r="H107" s="861"/>
      <c r="I107" s="861"/>
      <c r="J107" s="862"/>
      <c r="K107" s="36"/>
      <c r="L107" s="36"/>
      <c r="M107" s="240"/>
      <c r="N107" s="240"/>
      <c r="O107" s="240"/>
      <c r="P107" s="240"/>
      <c r="Q107" s="240"/>
      <c r="R107" s="240"/>
      <c r="S107" s="240"/>
      <c r="T107" s="861"/>
      <c r="U107" s="861"/>
      <c r="V107" s="862"/>
      <c r="X107" s="4"/>
      <c r="AA107" s="386"/>
    </row>
    <row r="108" spans="2:27" ht="10.199999999999999" customHeight="1" thickBot="1">
      <c r="B108" s="14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AA108" s="386"/>
    </row>
    <row r="109" spans="2:27">
      <c r="AA109" s="386"/>
    </row>
    <row r="110" spans="2:27">
      <c r="B110" s="401" t="s">
        <v>7</v>
      </c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AA110" s="386"/>
    </row>
    <row r="111" spans="2:27"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AA111" s="386"/>
    </row>
    <row r="112" spans="2:27">
      <c r="B112" s="401" t="s">
        <v>8</v>
      </c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240"/>
    </row>
    <row r="113" spans="2:13"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240"/>
    </row>
  </sheetData>
  <sheetProtection algorithmName="SHA-512" hashValue="6eXR06FaNnY92d70WkOVIM5CL9xJsSuwNI7tFDCamyu5tO5usmCt6qXIzjtE0RdgcfO3uKHr9Va3mreVlS+9uw==" saltValue="6Y1yMHzqlKFLhMv1gdzy5w==" spinCount="100000" sheet="1" selectLockedCells="1"/>
  <mergeCells count="94">
    <mergeCell ref="B110:L111"/>
    <mergeCell ref="B112:M113"/>
    <mergeCell ref="B104:G105"/>
    <mergeCell ref="V5:Y5"/>
    <mergeCell ref="V6:Y6"/>
    <mergeCell ref="N18:Y19"/>
    <mergeCell ref="M106:S107"/>
    <mergeCell ref="T106:V107"/>
    <mergeCell ref="H37:P38"/>
    <mergeCell ref="R34:T35"/>
    <mergeCell ref="R37:T38"/>
    <mergeCell ref="B56:I57"/>
    <mergeCell ref="L56:X57"/>
    <mergeCell ref="H34:P35"/>
    <mergeCell ref="B45:X46"/>
    <mergeCell ref="B48:X49"/>
    <mergeCell ref="B50:X51"/>
    <mergeCell ref="B53:X54"/>
    <mergeCell ref="B42:X43"/>
    <mergeCell ref="C37:E38"/>
    <mergeCell ref="B40:X41"/>
    <mergeCell ref="B106:G107"/>
    <mergeCell ref="B99:G100"/>
    <mergeCell ref="J99:O100"/>
    <mergeCell ref="H106:J107"/>
    <mergeCell ref="E89:J90"/>
    <mergeCell ref="M89:R90"/>
    <mergeCell ref="R99:W100"/>
    <mergeCell ref="B102:G102"/>
    <mergeCell ref="J102:O102"/>
    <mergeCell ref="R102:W102"/>
    <mergeCell ref="B93:D94"/>
    <mergeCell ref="E93:J94"/>
    <mergeCell ref="M93:R94"/>
    <mergeCell ref="T93:W94"/>
    <mergeCell ref="E95:J96"/>
    <mergeCell ref="M95:R96"/>
    <mergeCell ref="AB71:AC71"/>
    <mergeCell ref="M74:R75"/>
    <mergeCell ref="B77:I78"/>
    <mergeCell ref="L77:X78"/>
    <mergeCell ref="B72:D73"/>
    <mergeCell ref="E72:J73"/>
    <mergeCell ref="M72:R73"/>
    <mergeCell ref="T72:W73"/>
    <mergeCell ref="AA1:AA111"/>
    <mergeCell ref="B81:D82"/>
    <mergeCell ref="E81:J82"/>
    <mergeCell ref="M81:R82"/>
    <mergeCell ref="T81:W82"/>
    <mergeCell ref="T87:W88"/>
    <mergeCell ref="E74:J75"/>
    <mergeCell ref="B66:D67"/>
    <mergeCell ref="E66:J67"/>
    <mergeCell ref="M66:R67"/>
    <mergeCell ref="T66:W67"/>
    <mergeCell ref="E68:J69"/>
    <mergeCell ref="M68:R69"/>
    <mergeCell ref="E83:J84"/>
    <mergeCell ref="M83:R84"/>
    <mergeCell ref="B87:D88"/>
    <mergeCell ref="E87:J88"/>
    <mergeCell ref="M87:R88"/>
    <mergeCell ref="B60:D61"/>
    <mergeCell ref="E60:J61"/>
    <mergeCell ref="M60:R61"/>
    <mergeCell ref="T60:W61"/>
    <mergeCell ref="E62:J63"/>
    <mergeCell ref="M62:R63"/>
    <mergeCell ref="B20:X21"/>
    <mergeCell ref="H23:J24"/>
    <mergeCell ref="C28:E29"/>
    <mergeCell ref="C31:E32"/>
    <mergeCell ref="C34:E35"/>
    <mergeCell ref="L23:S24"/>
    <mergeCell ref="H28:P29"/>
    <mergeCell ref="C25:E26"/>
    <mergeCell ref="R25:T26"/>
    <mergeCell ref="R28:T29"/>
    <mergeCell ref="H31:P32"/>
    <mergeCell ref="R31:T32"/>
    <mergeCell ref="B8:Y9"/>
    <mergeCell ref="B10:Y11"/>
    <mergeCell ref="B12:Y13"/>
    <mergeCell ref="B14:Y15"/>
    <mergeCell ref="B18:J19"/>
    <mergeCell ref="K18:M19"/>
    <mergeCell ref="B2:C3"/>
    <mergeCell ref="E2:G3"/>
    <mergeCell ref="I2:S3"/>
    <mergeCell ref="V2:Y3"/>
    <mergeCell ref="B4:D4"/>
    <mergeCell ref="E4:G4"/>
    <mergeCell ref="I4:S4"/>
  </mergeCells>
  <pageMargins left="0.7" right="0.7" top="0.78740157499999996" bottom="0.78740157499999996" header="0.3" footer="0.3"/>
  <pageSetup paperSize="9" scale="64" orientation="portrait" r:id="rId1"/>
  <ignoredErrors>
    <ignoredError sqref="K18" unlocked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4">
    <tabColor theme="3" tint="0.39997558519241921"/>
  </sheetPr>
  <dimension ref="A1:AD128"/>
  <sheetViews>
    <sheetView showGridLines="0" topLeftCell="B25" zoomScaleNormal="100" workbookViewId="0">
      <selection activeCell="I97" sqref="I97:K98"/>
    </sheetView>
  </sheetViews>
  <sheetFormatPr baseColWidth="10" defaultRowHeight="13.2"/>
  <cols>
    <col min="1" max="15" width="4.6640625" customWidth="1"/>
    <col min="16" max="16" width="6.5546875" customWidth="1"/>
    <col min="17" max="25" width="4.6640625" customWidth="1"/>
    <col min="26" max="26" width="5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263</v>
      </c>
      <c r="W2" s="381"/>
      <c r="X2" s="381"/>
      <c r="Y2" s="381"/>
      <c r="AA2" s="386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386"/>
    </row>
    <row r="4" spans="1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AA4" s="386"/>
    </row>
    <row r="5" spans="1:27" ht="10.199999999999999" customHeight="1">
      <c r="AA5" s="386"/>
    </row>
    <row r="6" spans="1:27" ht="9.6" customHeight="1">
      <c r="AA6" s="386"/>
    </row>
    <row r="7" spans="1:27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86"/>
    </row>
    <row r="8" spans="1:27" ht="10.199999999999999" customHeight="1">
      <c r="B8" s="370" t="s">
        <v>260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2"/>
      <c r="AA8" s="386"/>
    </row>
    <row r="9" spans="1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3"/>
      <c r="AA9" s="386"/>
    </row>
    <row r="10" spans="1:27" ht="10.199999999999999" customHeight="1">
      <c r="B10" s="673" t="s">
        <v>493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33"/>
      <c r="AA10" s="386"/>
    </row>
    <row r="11" spans="1:27" ht="10.199999999999999" customHeight="1"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AA11" s="386"/>
    </row>
    <row r="12" spans="1:27" ht="10.199999999999999" customHeight="1">
      <c r="AA12" s="386"/>
    </row>
    <row r="13" spans="1:27" ht="10.199999999999999" customHeight="1">
      <c r="AA13" s="386"/>
    </row>
    <row r="14" spans="1:27" ht="10.199999999999999" customHeight="1">
      <c r="AA14" s="386"/>
    </row>
    <row r="15" spans="1:27" ht="10.199999999999999" customHeight="1">
      <c r="A15" s="14"/>
      <c r="B15" s="34"/>
      <c r="C15" s="923"/>
      <c r="D15" s="1045"/>
      <c r="E15" s="1045"/>
      <c r="H15" s="34"/>
      <c r="I15" s="34"/>
      <c r="J15" s="34"/>
      <c r="K15" s="34"/>
      <c r="L15" s="3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86"/>
    </row>
    <row r="16" spans="1:27" ht="10.199999999999999" customHeight="1">
      <c r="A16" s="14"/>
      <c r="B16" s="34"/>
      <c r="C16" s="1046"/>
      <c r="D16" s="1046"/>
      <c r="E16" s="1046"/>
      <c r="H16" s="34"/>
      <c r="I16" s="34"/>
      <c r="J16" s="34"/>
      <c r="K16" s="34"/>
      <c r="L16" s="3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86"/>
    </row>
    <row r="17" spans="1:29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86"/>
    </row>
    <row r="18" spans="1:29" ht="10.199999999999999" customHeight="1">
      <c r="A18" s="35"/>
      <c r="B18" s="36"/>
      <c r="C18" s="921"/>
      <c r="D18" s="689"/>
      <c r="E18" s="689"/>
      <c r="F18" s="689"/>
      <c r="G18" s="689"/>
      <c r="H18" s="689"/>
      <c r="I18" s="689"/>
      <c r="J18" s="689"/>
      <c r="K18" s="689"/>
      <c r="L18" s="68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A18" s="386"/>
    </row>
    <row r="19" spans="1:29" ht="10.199999999999999" customHeight="1">
      <c r="A19" s="35"/>
      <c r="B19" s="36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86"/>
    </row>
    <row r="20" spans="1:29" ht="10.199999999999999" customHeight="1">
      <c r="A20" s="35"/>
      <c r="B20" s="36"/>
      <c r="C20" s="36"/>
      <c r="D20" s="36"/>
      <c r="E20" s="36"/>
      <c r="F20" s="47" t="s">
        <v>50</v>
      </c>
      <c r="G20" s="46"/>
      <c r="H20" s="46"/>
      <c r="I20" s="46"/>
      <c r="J20" s="46"/>
      <c r="K20" s="36"/>
      <c r="L20" s="3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86"/>
    </row>
    <row r="21" spans="1:29" ht="10.199999999999999" customHeight="1">
      <c r="A21" s="35"/>
      <c r="B21" s="36"/>
      <c r="C21" s="921"/>
      <c r="D21" s="689"/>
      <c r="E21" s="689"/>
      <c r="F21" s="689"/>
      <c r="G21" s="689"/>
      <c r="H21" s="689"/>
      <c r="I21" s="689"/>
      <c r="J21" s="689"/>
      <c r="K21" s="689"/>
      <c r="L21" s="689"/>
      <c r="M21" s="14"/>
      <c r="N21" s="14"/>
      <c r="O21" s="14"/>
      <c r="P21" s="14"/>
      <c r="Q21" s="62"/>
      <c r="R21" s="62"/>
      <c r="S21" s="62"/>
      <c r="T21" s="62"/>
      <c r="U21" s="62"/>
      <c r="V21" s="62"/>
      <c r="W21" s="291"/>
      <c r="X21" s="291"/>
      <c r="Y21" s="291"/>
      <c r="Z21" s="291"/>
      <c r="AA21" s="386"/>
    </row>
    <row r="22" spans="1:29" ht="10.199999999999999" customHeight="1">
      <c r="A22" s="35"/>
      <c r="B22" s="36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86"/>
    </row>
    <row r="23" spans="1:29" ht="10.199999999999999" customHeight="1">
      <c r="A23" s="35"/>
      <c r="B23" s="36"/>
      <c r="C23" s="36"/>
      <c r="D23" s="36"/>
      <c r="E23" s="36"/>
      <c r="F23" s="46" t="s">
        <v>49</v>
      </c>
      <c r="G23" s="36"/>
      <c r="H23" s="36"/>
      <c r="I23" s="36"/>
      <c r="J23" s="36"/>
      <c r="K23" s="36"/>
      <c r="L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86"/>
    </row>
    <row r="24" spans="1:29" ht="10.199999999999999" customHeight="1">
      <c r="A24" s="35"/>
      <c r="B24" s="36"/>
      <c r="C24" s="921"/>
      <c r="D24" s="689"/>
      <c r="E24" s="689"/>
      <c r="F24" s="689"/>
      <c r="G24" s="689"/>
      <c r="H24" s="689"/>
      <c r="I24" s="689"/>
      <c r="J24" s="689"/>
      <c r="K24" s="689"/>
      <c r="L24" s="689"/>
      <c r="M24" s="37"/>
      <c r="N24" s="36"/>
      <c r="O24" s="296">
        <f>Dienststellendaten!D9</f>
        <v>0</v>
      </c>
      <c r="P24" s="318"/>
      <c r="Q24" s="318"/>
      <c r="R24" s="318"/>
      <c r="S24" s="318"/>
      <c r="T24" s="318"/>
      <c r="U24" s="318"/>
      <c r="V24" s="318"/>
      <c r="W24" s="240"/>
      <c r="X24" s="657">
        <f ca="1">TODAY()</f>
        <v>45683</v>
      </c>
      <c r="Y24" s="338"/>
      <c r="Z24" s="338"/>
      <c r="AA24" s="386"/>
    </row>
    <row r="25" spans="1:29" ht="10.199999999999999" customHeight="1">
      <c r="A25" s="35"/>
      <c r="B25" s="36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O25" s="920"/>
      <c r="P25" s="920"/>
      <c r="Q25" s="920"/>
      <c r="R25" s="920"/>
      <c r="S25" s="920"/>
      <c r="T25" s="920"/>
      <c r="U25" s="920"/>
      <c r="V25" s="920"/>
      <c r="W25" s="687"/>
      <c r="X25" s="677"/>
      <c r="Y25" s="677"/>
      <c r="Z25" s="677"/>
      <c r="AA25" s="386"/>
    </row>
    <row r="26" spans="1:29" ht="10.199999999999999" customHeight="1">
      <c r="A26" s="35"/>
      <c r="B26" s="36"/>
      <c r="C26" s="36"/>
      <c r="D26" s="36"/>
      <c r="E26" s="36"/>
      <c r="F26" s="64" t="s">
        <v>51</v>
      </c>
      <c r="G26" s="64"/>
      <c r="H26" s="64"/>
      <c r="I26" s="36"/>
      <c r="J26" s="36"/>
      <c r="K26" s="36"/>
      <c r="L26" s="36"/>
      <c r="O26" s="36"/>
      <c r="P26" s="36"/>
      <c r="Q26" s="291" t="s">
        <v>97</v>
      </c>
      <c r="R26" s="291"/>
      <c r="S26" s="291"/>
      <c r="T26" s="291"/>
      <c r="U26" s="291"/>
      <c r="V26" s="62"/>
      <c r="X26" s="685" t="s">
        <v>98</v>
      </c>
      <c r="Y26" s="670"/>
      <c r="Z26" s="670"/>
      <c r="AA26" s="386"/>
    </row>
    <row r="27" spans="1:29" ht="10.199999999999999" customHeight="1">
      <c r="A27" s="35"/>
      <c r="B27" s="36"/>
      <c r="C27" s="36"/>
      <c r="D27" s="36"/>
      <c r="E27" s="36"/>
      <c r="F27" s="64"/>
      <c r="G27" s="64"/>
      <c r="H27" s="64"/>
      <c r="I27" s="64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86"/>
    </row>
    <row r="28" spans="1:29" ht="10.199999999999999" customHeight="1">
      <c r="A28" s="35"/>
      <c r="B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86"/>
      <c r="AB28" s="17"/>
      <c r="AC28" s="17"/>
    </row>
    <row r="29" spans="1:29" ht="10.199999999999999" customHeight="1">
      <c r="A29" s="35"/>
      <c r="B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86"/>
    </row>
    <row r="30" spans="1:29" ht="10.199999999999999" customHeight="1">
      <c r="A30" s="35"/>
      <c r="B30" s="36"/>
      <c r="M30" s="37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86"/>
    </row>
    <row r="31" spans="1:29" ht="10.199999999999999" customHeigh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86"/>
    </row>
    <row r="32" spans="1:29" ht="10.199999999999999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14"/>
      <c r="AA32" s="386"/>
    </row>
    <row r="33" spans="1:27" ht="10.199999999999999" customHeight="1">
      <c r="A33" s="35"/>
      <c r="B33" s="36"/>
      <c r="C33" s="436" t="str">
        <f>IF(C15="Herrn","Sehr geehrter Kollege,", "Sehr geehrte Kollegin,")</f>
        <v>Sehr geehrte Kollegin,</v>
      </c>
      <c r="D33" s="436"/>
      <c r="E33" s="436"/>
      <c r="F33" s="436"/>
      <c r="G33" s="436"/>
      <c r="H33" s="436"/>
      <c r="I33" s="4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14"/>
      <c r="AA33" s="386"/>
    </row>
    <row r="34" spans="1:27" ht="10.199999999999999" customHeight="1">
      <c r="A34" s="35"/>
      <c r="B34" s="36"/>
      <c r="C34" s="436"/>
      <c r="D34" s="436"/>
      <c r="E34" s="436"/>
      <c r="F34" s="436"/>
      <c r="G34" s="436"/>
      <c r="H34" s="436"/>
      <c r="I34" s="436"/>
      <c r="J34" s="36"/>
      <c r="K34" s="36"/>
      <c r="L34" s="37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14"/>
      <c r="AA34" s="386"/>
    </row>
    <row r="35" spans="1:27" ht="10.199999999999999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4"/>
      <c r="AA35" s="386"/>
    </row>
    <row r="36" spans="1:27" ht="10.199999999999999" customHeight="1">
      <c r="A36" s="35"/>
      <c r="B36" s="36"/>
      <c r="C36" s="436" t="s">
        <v>374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86"/>
    </row>
    <row r="37" spans="1:27" ht="10.199999999999999" customHeight="1">
      <c r="A37" s="35"/>
      <c r="B37" s="36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86"/>
    </row>
    <row r="38" spans="1:27" ht="10.199999999999999" customHeight="1">
      <c r="A38" s="35"/>
      <c r="B38" s="36"/>
      <c r="C38" s="436" t="s">
        <v>383</v>
      </c>
      <c r="D38" s="318"/>
      <c r="E38" s="318"/>
      <c r="F38" s="318"/>
      <c r="G38" s="318"/>
      <c r="H38" s="318"/>
      <c r="I38" s="318"/>
      <c r="J38" s="318"/>
      <c r="K38" s="318"/>
      <c r="L38" s="318"/>
      <c r="M38" s="240"/>
      <c r="N38" s="296">
        <f>Dienststellendaten!D5</f>
        <v>0</v>
      </c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14"/>
      <c r="AA38" s="386"/>
    </row>
    <row r="39" spans="1:27" ht="10.199999999999999" customHeight="1">
      <c r="A39" s="35"/>
      <c r="B39" s="36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240"/>
      <c r="N39" s="677"/>
      <c r="O39" s="677"/>
      <c r="P39" s="677"/>
      <c r="Q39" s="677"/>
      <c r="R39" s="677"/>
      <c r="S39" s="677"/>
      <c r="T39" s="677"/>
      <c r="U39" s="677"/>
      <c r="V39" s="677"/>
      <c r="W39" s="677"/>
      <c r="X39" s="677"/>
      <c r="Y39" s="677"/>
      <c r="Z39" s="14"/>
      <c r="AA39" s="386"/>
    </row>
    <row r="40" spans="1:27" ht="10.199999999999999" customHeight="1">
      <c r="A40" s="35"/>
      <c r="B40" s="36"/>
      <c r="C40" s="436" t="s">
        <v>262</v>
      </c>
      <c r="D40" s="318"/>
      <c r="E40" s="318"/>
      <c r="F40" s="318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X40" s="49"/>
      <c r="Y40" s="49"/>
      <c r="Z40" s="14"/>
      <c r="AA40" s="386"/>
    </row>
    <row r="41" spans="1:27" ht="10.199999999999999" customHeight="1">
      <c r="A41" s="35"/>
      <c r="B41" s="36"/>
      <c r="C41" s="318"/>
      <c r="D41" s="318"/>
      <c r="E41" s="318"/>
      <c r="F41" s="318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X41" s="36"/>
      <c r="Y41" s="36"/>
      <c r="Z41" s="14"/>
      <c r="AA41" s="386"/>
    </row>
    <row r="42" spans="1:27" ht="10.199999999999999" customHeight="1">
      <c r="A42" s="35"/>
      <c r="B42" s="36"/>
      <c r="C42" s="36"/>
      <c r="Y42" s="49"/>
      <c r="Z42" s="49"/>
      <c r="AA42" s="386"/>
    </row>
    <row r="43" spans="1:27" ht="10.199999999999999" customHeight="1">
      <c r="A43" s="35"/>
      <c r="B43" s="36"/>
      <c r="C43" s="36"/>
      <c r="Y43" s="49"/>
      <c r="Z43" s="49"/>
      <c r="AA43" s="386"/>
    </row>
    <row r="44" spans="1:27" ht="10.199999999999999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4"/>
      <c r="AA44" s="386"/>
    </row>
    <row r="45" spans="1:27" ht="10.199999999999999" customHeight="1">
      <c r="A45" s="35"/>
      <c r="B45" s="36"/>
      <c r="C45" s="36"/>
      <c r="D45" s="76"/>
      <c r="E45" s="49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14"/>
      <c r="AA45" s="386"/>
    </row>
    <row r="46" spans="1:27" ht="10.199999999999999" customHeight="1">
      <c r="A46" s="35"/>
      <c r="B46" s="36"/>
      <c r="C46" s="436" t="s">
        <v>281</v>
      </c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14"/>
      <c r="AA46" s="386"/>
    </row>
    <row r="47" spans="1:27" ht="10.199999999999999" customHeight="1">
      <c r="A47" s="35"/>
      <c r="B47" s="36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14"/>
      <c r="AA47" s="386"/>
    </row>
    <row r="48" spans="1:27" ht="10.199999999999999" customHeight="1">
      <c r="A48" s="35"/>
      <c r="B48" s="36"/>
      <c r="C48" s="436" t="s">
        <v>268</v>
      </c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14"/>
      <c r="AA48" s="386"/>
    </row>
    <row r="49" spans="1:27" ht="10.199999999999999" customHeight="1">
      <c r="A49" s="35"/>
      <c r="B49" s="36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14"/>
      <c r="AA49" s="386"/>
    </row>
    <row r="50" spans="1:27" ht="10.199999999999999" customHeight="1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4"/>
      <c r="AA50" s="386"/>
    </row>
    <row r="51" spans="1:27" ht="10.199999999999999" customHeight="1">
      <c r="A51" s="35"/>
      <c r="B51" s="36"/>
      <c r="C51" s="36"/>
      <c r="D51" s="76"/>
      <c r="E51" s="49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14"/>
      <c r="AA51" s="386"/>
    </row>
    <row r="52" spans="1:27" ht="10.199999999999999" customHeight="1">
      <c r="A52" s="35"/>
      <c r="B52" s="36"/>
      <c r="C52" s="36"/>
      <c r="D52" s="7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14"/>
      <c r="AA52" s="386"/>
    </row>
    <row r="53" spans="1:27" ht="10.199999999999999" customHeight="1">
      <c r="A53" s="35"/>
      <c r="B53" s="370" t="s">
        <v>261</v>
      </c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14"/>
      <c r="AA53" s="386"/>
    </row>
    <row r="54" spans="1:27" ht="10.199999999999999" customHeight="1">
      <c r="A54" s="35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14"/>
      <c r="AA54" s="386"/>
    </row>
    <row r="55" spans="1:27" ht="10.199999999999999" customHeight="1">
      <c r="A55" s="35"/>
      <c r="B55" s="673" t="s">
        <v>495</v>
      </c>
      <c r="C55" s="673"/>
      <c r="D55" s="673"/>
      <c r="E55" s="673"/>
      <c r="F55" s="673"/>
      <c r="G55" s="673"/>
      <c r="H55" s="673"/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14"/>
      <c r="AA55" s="386"/>
    </row>
    <row r="56" spans="1:27" ht="10.199999999999999" customHeight="1">
      <c r="A56" s="35"/>
      <c r="B56" s="673"/>
      <c r="C56" s="673"/>
      <c r="D56" s="673"/>
      <c r="E56" s="673"/>
      <c r="F56" s="673"/>
      <c r="G56" s="673"/>
      <c r="H56" s="673"/>
      <c r="I56" s="673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  <c r="Z56" s="14"/>
      <c r="AA56" s="386"/>
    </row>
    <row r="57" spans="1:27" ht="10.199999999999999" customHeight="1">
      <c r="A57" s="35"/>
      <c r="B57" s="36"/>
      <c r="Z57" s="14"/>
      <c r="AA57" s="386"/>
    </row>
    <row r="58" spans="1:27" ht="10.199999999999999" customHeight="1">
      <c r="A58" s="35"/>
      <c r="B58" s="36"/>
      <c r="Z58" s="14"/>
      <c r="AA58" s="386"/>
    </row>
    <row r="59" spans="1:27" ht="10.199999999999999" customHeight="1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7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14"/>
      <c r="AA59" s="386"/>
    </row>
    <row r="60" spans="1:27" ht="10.199999999999999" customHeight="1">
      <c r="A60" s="35"/>
      <c r="B60" s="36"/>
      <c r="Z60" s="14"/>
      <c r="AA60" s="386"/>
    </row>
    <row r="61" spans="1:27" ht="10.199999999999999" customHeight="1">
      <c r="A61" s="35"/>
      <c r="B61" s="36"/>
      <c r="Z61" s="14"/>
      <c r="AA61" s="386"/>
    </row>
    <row r="62" spans="1:27" ht="10.199999999999999" customHeight="1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14"/>
      <c r="AA62" s="386"/>
    </row>
    <row r="63" spans="1:27" ht="10.199999999999999" customHeight="1">
      <c r="A63" s="35"/>
      <c r="B63" s="36"/>
      <c r="Z63" s="14"/>
      <c r="AA63" s="386"/>
    </row>
    <row r="64" spans="1:27" ht="10.199999999999999" customHeight="1">
      <c r="A64" s="35"/>
      <c r="B64" s="36"/>
      <c r="Z64" s="14"/>
      <c r="AA64" s="386"/>
    </row>
    <row r="65" spans="1:30" ht="10.199999999999999" customHeight="1">
      <c r="A65" s="35"/>
      <c r="B65" s="36"/>
      <c r="C65" s="436" t="s">
        <v>264</v>
      </c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1050"/>
      <c r="R65" s="737"/>
      <c r="S65" s="737"/>
      <c r="T65" s="611" t="s">
        <v>62</v>
      </c>
      <c r="U65" s="1051"/>
      <c r="V65" s="1051"/>
      <c r="W65" s="436" t="s">
        <v>123</v>
      </c>
      <c r="X65" s="436"/>
      <c r="Y65" s="36"/>
      <c r="Z65" s="14"/>
      <c r="AA65" s="386"/>
    </row>
    <row r="66" spans="1:30" ht="10.199999999999999" customHeight="1">
      <c r="A66" s="35"/>
      <c r="B66" s="36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864"/>
      <c r="R66" s="864"/>
      <c r="S66" s="864"/>
      <c r="T66" s="799"/>
      <c r="U66" s="1051"/>
      <c r="V66" s="1051"/>
      <c r="W66" s="436"/>
      <c r="X66" s="436"/>
      <c r="Y66" s="36"/>
      <c r="Z66" s="14"/>
      <c r="AA66" s="386"/>
    </row>
    <row r="67" spans="1:30" ht="10.199999999999999" customHeight="1">
      <c r="AA67" s="386"/>
    </row>
    <row r="68" spans="1:30" ht="10.199999999999999" customHeight="1">
      <c r="C68" s="436" t="s">
        <v>265</v>
      </c>
      <c r="D68" s="1047"/>
      <c r="E68" s="1048"/>
      <c r="F68" s="1048"/>
      <c r="G68" s="1048"/>
      <c r="H68" s="1048"/>
      <c r="I68" s="1048"/>
      <c r="J68" s="1048"/>
      <c r="K68" s="1048"/>
      <c r="L68" s="1048"/>
      <c r="M68" s="1048"/>
      <c r="N68" s="1048"/>
      <c r="O68" s="1048"/>
      <c r="P68" s="436" t="s">
        <v>266</v>
      </c>
      <c r="Q68" s="318"/>
      <c r="R68" s="318"/>
      <c r="S68" s="318"/>
      <c r="T68" s="318"/>
      <c r="U68" s="318"/>
      <c r="V68" s="318"/>
      <c r="W68" s="318"/>
      <c r="X68" s="318"/>
      <c r="AA68" s="386"/>
    </row>
    <row r="69" spans="1:30" ht="10.199999999999999" customHeight="1">
      <c r="B69" s="28"/>
      <c r="C69" s="318"/>
      <c r="D69" s="1048"/>
      <c r="E69" s="1048"/>
      <c r="F69" s="1048"/>
      <c r="G69" s="1048"/>
      <c r="H69" s="1048"/>
      <c r="I69" s="1048"/>
      <c r="J69" s="1048"/>
      <c r="K69" s="1048"/>
      <c r="L69" s="1048"/>
      <c r="M69" s="1048"/>
      <c r="N69" s="1048"/>
      <c r="O69" s="1048"/>
      <c r="P69" s="318"/>
      <c r="Q69" s="318"/>
      <c r="R69" s="318"/>
      <c r="S69" s="318"/>
      <c r="T69" s="318"/>
      <c r="U69" s="318"/>
      <c r="V69" s="318"/>
      <c r="W69" s="318"/>
      <c r="X69" s="318"/>
      <c r="AA69" s="386"/>
    </row>
    <row r="70" spans="1:30" ht="10.199999999999999" customHeight="1">
      <c r="N70" s="38"/>
      <c r="O70" s="38"/>
      <c r="AA70" s="386"/>
    </row>
    <row r="71" spans="1:30" ht="10.199999999999999" customHeight="1">
      <c r="AA71" s="386"/>
    </row>
    <row r="72" spans="1:30" ht="10.199999999999999" customHeight="1">
      <c r="AA72" s="386"/>
    </row>
    <row r="73" spans="1:30" ht="10.199999999999999" customHeight="1">
      <c r="AA73" s="386"/>
    </row>
    <row r="74" spans="1:30" ht="10.199999999999999" customHeight="1">
      <c r="AA74" s="386"/>
    </row>
    <row r="75" spans="1:30" ht="10.199999999999999" customHeight="1">
      <c r="AA75" s="386"/>
    </row>
    <row r="76" spans="1:30" ht="10.199999999999999" customHeight="1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N76" s="38"/>
      <c r="O76" s="38"/>
      <c r="Q76" s="40"/>
      <c r="R76" s="40"/>
      <c r="AA76" s="386"/>
    </row>
    <row r="77" spans="1:30" ht="10.199999999999999" customHeight="1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N77" s="38"/>
      <c r="O77" s="38"/>
      <c r="Q77" s="40"/>
      <c r="R77" s="40"/>
      <c r="AA77" s="386"/>
    </row>
    <row r="78" spans="1:30" ht="10.199999999999999" customHeight="1">
      <c r="C78" s="436" t="s">
        <v>64</v>
      </c>
      <c r="D78" s="436"/>
      <c r="E78" s="436"/>
      <c r="F78" s="436"/>
      <c r="G78" s="436"/>
      <c r="H78" s="436"/>
      <c r="AA78" s="386"/>
      <c r="AB78" s="20"/>
    </row>
    <row r="79" spans="1:30" ht="10.199999999999999" customHeight="1">
      <c r="B79" s="39"/>
      <c r="C79" s="436"/>
      <c r="D79" s="436"/>
      <c r="E79" s="436"/>
      <c r="F79" s="436"/>
      <c r="G79" s="436"/>
      <c r="H79" s="436"/>
      <c r="I79" s="39"/>
      <c r="J79" s="39"/>
      <c r="K79" s="39"/>
      <c r="L79" s="39"/>
      <c r="N79" s="38"/>
      <c r="O79" s="38"/>
      <c r="Q79" s="40"/>
      <c r="R79" s="40"/>
      <c r="AA79" s="386"/>
    </row>
    <row r="80" spans="1:30" ht="10.199999999999999" customHeight="1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N80" s="38"/>
      <c r="O80" s="38"/>
      <c r="Q80" s="40"/>
      <c r="R80" s="40"/>
      <c r="AA80" s="386"/>
      <c r="AB80" s="240"/>
      <c r="AC80" s="240"/>
      <c r="AD80" s="19"/>
    </row>
    <row r="81" spans="2:30" ht="10.199999999999999" customHeight="1">
      <c r="AA81" s="386"/>
    </row>
    <row r="82" spans="2:30" ht="10.199999999999999" customHeight="1">
      <c r="B82" s="41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42"/>
      <c r="S82" s="14"/>
      <c r="T82" s="14"/>
      <c r="U82" s="41"/>
      <c r="V82" s="41"/>
      <c r="W82" s="36"/>
      <c r="X82" s="36"/>
      <c r="Y82" s="36"/>
      <c r="Z82" s="36"/>
      <c r="AA82" s="386"/>
    </row>
    <row r="83" spans="2:30" ht="10.199999999999999" customHeigh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14"/>
      <c r="S83" s="14"/>
      <c r="T83" s="14"/>
      <c r="U83" s="41"/>
      <c r="V83" s="36"/>
      <c r="W83" s="36"/>
      <c r="X83" s="36"/>
      <c r="Y83" s="36"/>
      <c r="Z83" s="36"/>
      <c r="AA83" s="386"/>
    </row>
    <row r="84" spans="2:30" ht="10.199999999999999" customHeight="1">
      <c r="C84" s="240"/>
      <c r="D84" s="240"/>
      <c r="E84" s="240"/>
      <c r="F84" s="240"/>
      <c r="G84" s="240"/>
      <c r="H84" s="240"/>
      <c r="K84" s="240"/>
      <c r="L84" s="240"/>
      <c r="M84" s="240"/>
      <c r="N84" s="240"/>
      <c r="O84" s="240"/>
      <c r="P84" s="240"/>
      <c r="S84" s="240"/>
      <c r="T84" s="240"/>
      <c r="U84" s="240"/>
      <c r="V84" s="240"/>
      <c r="W84" s="240"/>
      <c r="X84" s="240"/>
      <c r="AA84" s="386"/>
    </row>
    <row r="85" spans="2:30" ht="10.199999999999999" customHeight="1">
      <c r="B85" s="41"/>
      <c r="C85" s="398"/>
      <c r="D85" s="398"/>
      <c r="E85" s="398"/>
      <c r="F85" s="398"/>
      <c r="G85" s="398"/>
      <c r="H85" s="398"/>
      <c r="K85" s="398"/>
      <c r="L85" s="398"/>
      <c r="M85" s="398"/>
      <c r="N85" s="398"/>
      <c r="O85" s="398"/>
      <c r="P85" s="398"/>
      <c r="S85" s="398"/>
      <c r="T85" s="398"/>
      <c r="U85" s="398"/>
      <c r="V85" s="398"/>
      <c r="W85" s="398"/>
      <c r="X85" s="398"/>
      <c r="AA85" s="386"/>
      <c r="AD85" s="15"/>
    </row>
    <row r="86" spans="2:30" ht="10.199999999999999" customHeight="1">
      <c r="B86" s="41"/>
      <c r="AA86" s="386"/>
    </row>
    <row r="87" spans="2:30" ht="12.6" customHeight="1">
      <c r="B87" s="22"/>
      <c r="C87" s="291" t="s">
        <v>0</v>
      </c>
      <c r="D87" s="291"/>
      <c r="E87" s="291"/>
      <c r="F87" s="291"/>
      <c r="G87" s="291"/>
      <c r="H87" s="291"/>
      <c r="I87" s="63"/>
      <c r="J87" s="63"/>
      <c r="K87" s="291" t="s">
        <v>370</v>
      </c>
      <c r="L87" s="291"/>
      <c r="M87" s="291"/>
      <c r="N87" s="291"/>
      <c r="O87" s="291"/>
      <c r="P87" s="291"/>
      <c r="Q87" s="63"/>
      <c r="R87" s="63"/>
      <c r="S87" s="291" t="s">
        <v>370</v>
      </c>
      <c r="T87" s="291"/>
      <c r="U87" s="291"/>
      <c r="V87" s="291"/>
      <c r="W87" s="291"/>
      <c r="X87" s="291"/>
      <c r="AA87" s="386"/>
    </row>
    <row r="88" spans="2:30" ht="10.199999999999999" customHeight="1">
      <c r="B88" s="22"/>
      <c r="AA88" s="386"/>
    </row>
    <row r="89" spans="2:30" ht="10.199999999999999" customHeight="1">
      <c r="AA89" s="386"/>
    </row>
    <row r="90" spans="2:30" ht="10.199999999999999" customHeight="1">
      <c r="AA90" s="386"/>
    </row>
    <row r="91" spans="2:30" ht="10.199999999999999" customHeight="1">
      <c r="AA91" s="386"/>
    </row>
    <row r="92" spans="2:30" ht="10.199999999999999" customHeight="1">
      <c r="B92" s="22"/>
      <c r="C92" s="36"/>
      <c r="D92" s="36"/>
      <c r="E92" s="36"/>
      <c r="F92" s="36"/>
      <c r="G92" s="22"/>
      <c r="H92" s="22"/>
      <c r="I92" s="22"/>
      <c r="AA92" s="386"/>
    </row>
    <row r="93" spans="2:30" ht="10.199999999999999" customHeight="1" thickBot="1">
      <c r="B93" s="36"/>
      <c r="C93" s="36"/>
      <c r="D93" s="36"/>
      <c r="E93" s="36"/>
      <c r="F93" s="36"/>
      <c r="G93" s="22"/>
      <c r="H93" s="22"/>
      <c r="I93" s="22"/>
      <c r="AA93" s="386"/>
    </row>
    <row r="94" spans="2:30" ht="10.199999999999999" customHeight="1">
      <c r="C94" s="599" t="s">
        <v>1</v>
      </c>
      <c r="D94" s="674"/>
      <c r="E94" s="674"/>
      <c r="F94" s="674"/>
      <c r="G94" s="674"/>
      <c r="H94" s="674"/>
      <c r="I94" s="194"/>
      <c r="J94" s="194"/>
      <c r="K94" s="194"/>
      <c r="L94" s="194"/>
      <c r="M94" s="194"/>
      <c r="N94" s="194"/>
      <c r="O94" s="194"/>
      <c r="P94" s="194"/>
      <c r="Q94" s="194"/>
      <c r="R94" s="1"/>
      <c r="S94" s="1"/>
      <c r="T94" s="1"/>
      <c r="U94" s="1"/>
      <c r="V94" s="1"/>
      <c r="W94" s="1"/>
      <c r="X94" s="1"/>
      <c r="Y94" s="2"/>
      <c r="Z94" s="3"/>
      <c r="AA94" s="386"/>
    </row>
    <row r="95" spans="2:30" ht="10.199999999999999" customHeight="1">
      <c r="B95" s="36"/>
      <c r="C95" s="407"/>
      <c r="D95" s="240"/>
      <c r="E95" s="240"/>
      <c r="F95" s="240"/>
      <c r="G95" s="240"/>
      <c r="H95" s="240"/>
      <c r="I95" s="84"/>
      <c r="J95" s="84"/>
      <c r="K95" s="84"/>
      <c r="L95" s="84"/>
      <c r="M95" s="84"/>
      <c r="N95" s="84"/>
      <c r="O95" s="84"/>
      <c r="P95" s="84"/>
      <c r="Q95" s="84"/>
      <c r="Y95" s="4"/>
      <c r="Z95" s="3"/>
      <c r="AA95" s="386"/>
    </row>
    <row r="96" spans="2:30" ht="10.199999999999999" customHeight="1">
      <c r="B96" s="36"/>
      <c r="C96" s="3"/>
      <c r="Y96" s="4"/>
      <c r="Z96" s="3"/>
      <c r="AA96" s="386"/>
    </row>
    <row r="97" spans="2:27" ht="9.6" customHeight="1">
      <c r="B97" s="21"/>
      <c r="C97" s="406" t="s">
        <v>520</v>
      </c>
      <c r="D97" s="524"/>
      <c r="E97" s="524"/>
      <c r="F97" s="524"/>
      <c r="G97" s="524"/>
      <c r="H97" s="524"/>
      <c r="I97" s="465"/>
      <c r="J97" s="465"/>
      <c r="K97" s="708"/>
      <c r="L97" s="36"/>
      <c r="M97" s="404" t="s">
        <v>457</v>
      </c>
      <c r="N97" s="405"/>
      <c r="O97" s="405"/>
      <c r="P97" s="405"/>
      <c r="Q97" s="405"/>
      <c r="R97" s="405"/>
      <c r="S97" s="465"/>
      <c r="T97" s="461"/>
      <c r="U97" s="461"/>
      <c r="V97" s="36"/>
      <c r="W97" s="36"/>
      <c r="Y97" s="4"/>
      <c r="Z97" s="3"/>
      <c r="AA97" s="386"/>
    </row>
    <row r="98" spans="2:27" ht="10.199999999999999" customHeight="1">
      <c r="B98" s="36"/>
      <c r="C98" s="1049"/>
      <c r="D98" s="524"/>
      <c r="E98" s="524"/>
      <c r="F98" s="524"/>
      <c r="G98" s="524"/>
      <c r="H98" s="524"/>
      <c r="I98" s="484"/>
      <c r="J98" s="484"/>
      <c r="K98" s="709"/>
      <c r="L98" s="36"/>
      <c r="M98" s="405"/>
      <c r="N98" s="405"/>
      <c r="O98" s="405"/>
      <c r="P98" s="405"/>
      <c r="Q98" s="405"/>
      <c r="R98" s="405"/>
      <c r="S98" s="491"/>
      <c r="T98" s="491"/>
      <c r="U98" s="491"/>
      <c r="V98" s="36"/>
      <c r="W98" s="36"/>
      <c r="Y98" s="4"/>
      <c r="Z98" s="3"/>
      <c r="AA98" s="386"/>
    </row>
    <row r="99" spans="2:27" ht="10.199999999999999" customHeight="1" thickBot="1">
      <c r="B99" s="44"/>
      <c r="C99" s="25"/>
      <c r="D99" s="26"/>
      <c r="E99" s="26"/>
      <c r="F99" s="26"/>
      <c r="G99" s="27"/>
      <c r="H99" s="27"/>
      <c r="I99" s="2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3"/>
      <c r="AA99" s="386"/>
    </row>
    <row r="100" spans="2:27" ht="10.199999999999999" customHeight="1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AA100" s="386"/>
    </row>
    <row r="101" spans="2:27" ht="10.199999999999999" customHeight="1">
      <c r="AA101" s="386"/>
    </row>
    <row r="102" spans="2:27" ht="10.199999999999999" customHeight="1">
      <c r="AA102" s="386"/>
    </row>
    <row r="103" spans="2:27" ht="10.199999999999999" customHeight="1">
      <c r="C103" s="401" t="s">
        <v>8</v>
      </c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AA103" s="386"/>
    </row>
    <row r="104" spans="2:27" ht="10.199999999999999" customHeight="1"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AA104" s="386"/>
    </row>
    <row r="105" spans="2:27" ht="10.199999999999999" customHeight="1">
      <c r="C105" s="401" t="s">
        <v>7</v>
      </c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AA105" s="386"/>
    </row>
    <row r="106" spans="2:27" ht="10.199999999999999" customHeight="1"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AA106" s="386"/>
    </row>
    <row r="107" spans="2:27" ht="10.199999999999999" customHeight="1">
      <c r="AA107" s="386"/>
    </row>
    <row r="108" spans="2:27" ht="10.199999999999999" customHeight="1">
      <c r="AA108" s="386"/>
    </row>
    <row r="109" spans="2:27" ht="10.199999999999999" customHeight="1">
      <c r="AA109" s="386"/>
    </row>
    <row r="110" spans="2:27" ht="10.199999999999999" customHeight="1"/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</sheetData>
  <sheetProtection algorithmName="SHA-512" hashValue="r7PX1cEAucGtudQfvi3UFLdPKTZ/l0Mm+87Cg+4uk8IKjrXpXfOsnoWEjOFvpOxKMUOl+GGDp1gkHtxa6Pdmsg==" saltValue="f0GYmGqlpztlYtA1kXHt3g==" spinCount="100000" sheet="1" objects="1" scenarios="1"/>
  <mergeCells count="51">
    <mergeCell ref="C105:Q106"/>
    <mergeCell ref="C103:Q104"/>
    <mergeCell ref="B53:Y54"/>
    <mergeCell ref="B55:Y56"/>
    <mergeCell ref="C97:H98"/>
    <mergeCell ref="I97:K98"/>
    <mergeCell ref="S97:U98"/>
    <mergeCell ref="Q65:S66"/>
    <mergeCell ref="U65:V66"/>
    <mergeCell ref="P68:X69"/>
    <mergeCell ref="W65:X66"/>
    <mergeCell ref="C68:C69"/>
    <mergeCell ref="C94:H95"/>
    <mergeCell ref="AB80:AC80"/>
    <mergeCell ref="C84:H85"/>
    <mergeCell ref="K84:P85"/>
    <mergeCell ref="S84:X85"/>
    <mergeCell ref="M97:R98"/>
    <mergeCell ref="C87:H87"/>
    <mergeCell ref="K87:P87"/>
    <mergeCell ref="S87:X87"/>
    <mergeCell ref="AA1:AA109"/>
    <mergeCell ref="C40:F41"/>
    <mergeCell ref="C65:P66"/>
    <mergeCell ref="T65:T66"/>
    <mergeCell ref="C78:H79"/>
    <mergeCell ref="C46:Y47"/>
    <mergeCell ref="C33:I34"/>
    <mergeCell ref="B8:Y9"/>
    <mergeCell ref="B10:Y11"/>
    <mergeCell ref="C15:E16"/>
    <mergeCell ref="D68:O69"/>
    <mergeCell ref="C36:Z37"/>
    <mergeCell ref="Q26:U26"/>
    <mergeCell ref="X26:Z26"/>
    <mergeCell ref="C18:L19"/>
    <mergeCell ref="C21:L22"/>
    <mergeCell ref="W21:Z21"/>
    <mergeCell ref="C24:L25"/>
    <mergeCell ref="O24:W25"/>
    <mergeCell ref="X24:Z25"/>
    <mergeCell ref="N38:Y39"/>
    <mergeCell ref="C38:M39"/>
    <mergeCell ref="C48:Y49"/>
    <mergeCell ref="B2:C3"/>
    <mergeCell ref="E2:G3"/>
    <mergeCell ref="I2:S3"/>
    <mergeCell ref="V2:Y3"/>
    <mergeCell ref="B4:D4"/>
    <mergeCell ref="E4:G4"/>
    <mergeCell ref="I4:S4"/>
  </mergeCells>
  <dataValidations count="1">
    <dataValidation type="list" allowBlank="1" showInputMessage="1" showErrorMessage="1" prompt="Bitte Anrede auswählen" sqref="C15" xr:uid="{00000000-0002-0000-2500-000000000000}">
      <formula1>"Herrn, Frau"</formula1>
    </dataValidation>
  </dataValidations>
  <pageMargins left="0.7" right="0.7" top="0.78740157499999996" bottom="0.78740157499999996" header="0.3" footer="0.3"/>
  <pageSetup paperSize="9" scale="69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5">
    <tabColor theme="3" tint="0.39997558519241921"/>
  </sheetPr>
  <dimension ref="A1:AD128"/>
  <sheetViews>
    <sheetView showGridLines="0" zoomScaleNormal="100" workbookViewId="0">
      <selection activeCell="C15" sqref="C15:O16"/>
    </sheetView>
  </sheetViews>
  <sheetFormatPr baseColWidth="10" defaultRowHeight="13.2"/>
  <cols>
    <col min="1" max="26" width="4.6640625" customWidth="1"/>
  </cols>
  <sheetData>
    <row r="1" spans="1:27" ht="10.199999999999999" customHeight="1">
      <c r="AA1" s="385" t="s">
        <v>413</v>
      </c>
    </row>
    <row r="2" spans="1:27" ht="10.199999999999999" customHeight="1">
      <c r="B2" s="388">
        <f>Dienststellendaten!E15</f>
        <v>0</v>
      </c>
      <c r="C2" s="389"/>
      <c r="D2" s="29"/>
      <c r="E2" s="374">
        <f>Dienststellendaten!E17</f>
        <v>0</v>
      </c>
      <c r="F2" s="363"/>
      <c r="G2" s="364"/>
      <c r="I2" s="374">
        <f>Dienststellendaten!D5</f>
        <v>0</v>
      </c>
      <c r="J2" s="375"/>
      <c r="K2" s="375"/>
      <c r="L2" s="375"/>
      <c r="M2" s="375"/>
      <c r="N2" s="375"/>
      <c r="O2" s="375"/>
      <c r="P2" s="375"/>
      <c r="Q2" s="375"/>
      <c r="R2" s="375"/>
      <c r="S2" s="376"/>
      <c r="V2" s="380" t="s">
        <v>269</v>
      </c>
      <c r="W2" s="381"/>
      <c r="X2" s="381"/>
      <c r="Y2" s="381"/>
      <c r="AA2" s="1052"/>
    </row>
    <row r="3" spans="1:27" ht="10.199999999999999" customHeight="1">
      <c r="B3" s="390"/>
      <c r="C3" s="391"/>
      <c r="E3" s="367"/>
      <c r="F3" s="365"/>
      <c r="G3" s="366"/>
      <c r="I3" s="377"/>
      <c r="J3" s="378"/>
      <c r="K3" s="378"/>
      <c r="L3" s="378"/>
      <c r="M3" s="378"/>
      <c r="N3" s="378"/>
      <c r="O3" s="378"/>
      <c r="P3" s="378"/>
      <c r="Q3" s="378"/>
      <c r="R3" s="378"/>
      <c r="S3" s="379"/>
      <c r="V3" s="381"/>
      <c r="W3" s="381"/>
      <c r="X3" s="381"/>
      <c r="Y3" s="381"/>
      <c r="AA3" s="1052"/>
    </row>
    <row r="4" spans="1:27" ht="10.199999999999999" customHeight="1">
      <c r="B4" s="700" t="s">
        <v>16</v>
      </c>
      <c r="C4" s="700"/>
      <c r="D4" s="700"/>
      <c r="E4" s="701" t="s">
        <v>30</v>
      </c>
      <c r="F4" s="291"/>
      <c r="G4" s="291"/>
      <c r="I4" s="745" t="s">
        <v>355</v>
      </c>
      <c r="J4" s="798"/>
      <c r="K4" s="798"/>
      <c r="L4" s="798"/>
      <c r="M4" s="798"/>
      <c r="N4" s="798"/>
      <c r="O4" s="798"/>
      <c r="P4" s="798"/>
      <c r="Q4" s="798"/>
      <c r="R4" s="798"/>
      <c r="S4" s="798"/>
      <c r="AA4" s="1052"/>
    </row>
    <row r="5" spans="1:27" ht="10.199999999999999" customHeight="1">
      <c r="AA5" s="1052"/>
    </row>
    <row r="6" spans="1:27" ht="9.6" customHeight="1">
      <c r="AA6" s="1052"/>
    </row>
    <row r="7" spans="1:27" ht="10.199999999999999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1052"/>
    </row>
    <row r="8" spans="1:27" ht="10.199999999999999" customHeight="1">
      <c r="B8" s="370" t="s">
        <v>270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2"/>
      <c r="AA8" s="1052"/>
    </row>
    <row r="9" spans="1:27" ht="10.199999999999999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3"/>
      <c r="AA9" s="1052"/>
    </row>
    <row r="10" spans="1:27" ht="10.199999999999999" customHeight="1">
      <c r="B10" s="673" t="str">
        <f>IF(C15="An den Bezirkswahlvorstand","(§17 Abs. 3 LPersVG und § 40 Abs. 2 WOLPersVG)","(§ 17 Abs. 3 LPersVG , § 21 Abs. 3 WOLPersVG)")</f>
        <v>(§ 17 Abs. 3 LPersVG , § 21 Abs. 3 WOLPersVG)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33"/>
      <c r="AA10" s="1052"/>
    </row>
    <row r="11" spans="1:27" ht="10.199999999999999" customHeight="1"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AA11" s="1052"/>
    </row>
    <row r="12" spans="1:27" ht="10.199999999999999" customHeight="1"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AA12" s="1052"/>
    </row>
    <row r="13" spans="1:27" ht="10.199999999999999" customHeight="1"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AA13" s="1052"/>
    </row>
    <row r="14" spans="1:27" ht="10.199999999999999" customHeight="1">
      <c r="AA14" s="1052"/>
    </row>
    <row r="15" spans="1:27" ht="10.199999999999999" customHeight="1">
      <c r="A15" s="14"/>
      <c r="B15" s="34"/>
      <c r="C15" s="923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052"/>
    </row>
    <row r="16" spans="1:27" ht="10.199999999999999" customHeight="1">
      <c r="A16" s="14"/>
      <c r="B16" s="34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052"/>
    </row>
    <row r="17" spans="1:29" ht="10.199999999999999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052"/>
    </row>
    <row r="18" spans="1:29" ht="10.199999999999999" customHeight="1">
      <c r="A18" s="35"/>
      <c r="B18" s="36"/>
      <c r="C18" s="694" t="str">
        <f>IF(C15="Gewerkschaft Erziehung und Wissenschaft (GEW)",Dienststellendaten!C111,IF(C15="Verband Bildung und Erziehung (VBE)",Dienststellendaten!C101,IF(C15="An den Bezirkswahlvorstand",Dienststellendaten!C82,IF(C15="Verband Reale Bildung (VRB)",Dienststellendaten!C121,IF(C15="Philologenverband",Dienststellendaten!C131,IF(C15="Verband der LehrerInnen an BBS (VLBS)",Dienststellendaten!C141,IF(C15="VLW",Dienststellendaten!C151,"")))))))</f>
        <v/>
      </c>
      <c r="D18" s="324"/>
      <c r="E18" s="324"/>
      <c r="F18" s="324"/>
      <c r="G18" s="324"/>
      <c r="H18" s="324"/>
      <c r="I18" s="324"/>
      <c r="J18" s="324"/>
      <c r="K18" s="324"/>
      <c r="L18" s="324"/>
      <c r="M18" s="318"/>
      <c r="N18" s="31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14"/>
      <c r="AA18" s="1052"/>
    </row>
    <row r="19" spans="1:29" ht="10.199999999999999" customHeight="1">
      <c r="A19" s="35"/>
      <c r="B19" s="36"/>
      <c r="C19" s="695"/>
      <c r="D19" s="695"/>
      <c r="E19" s="695"/>
      <c r="F19" s="695"/>
      <c r="G19" s="695"/>
      <c r="H19" s="695"/>
      <c r="I19" s="695"/>
      <c r="J19" s="695"/>
      <c r="K19" s="695"/>
      <c r="L19" s="695"/>
      <c r="M19" s="920"/>
      <c r="N19" s="920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052"/>
    </row>
    <row r="20" spans="1:29" ht="10.199999999999999" customHeight="1">
      <c r="A20" s="35"/>
      <c r="B20" s="36"/>
      <c r="C20" s="36"/>
      <c r="D20" s="36"/>
      <c r="E20" s="36"/>
      <c r="F20" s="47"/>
      <c r="G20" s="46"/>
      <c r="H20" s="46"/>
      <c r="I20" s="46"/>
      <c r="J20" s="46"/>
      <c r="K20" s="36"/>
      <c r="L20" s="3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052"/>
    </row>
    <row r="21" spans="1:29" ht="10.199999999999999" customHeight="1">
      <c r="A21" s="35"/>
      <c r="B21" s="36"/>
      <c r="C21" s="693" t="str">
        <f>IF(C15="An den Bezirkswahlvorstand",Dienststellendaten!C83,IF(C15="Verband Reale Bildung (VRB)",Dienststellendaten!C122,IF(C15="Philologenverband",Dienststellendaten!C132,IF(C15="An die Schulleitung der/des",Dienststellendaten!D5,IF(C15="Verband der LehrerInnen an BBS (VLBS)",Dienststellendaten!C142,IF(C15="VLW",Dienststellendaten!C152,""))))))</f>
        <v/>
      </c>
      <c r="D21" s="589"/>
      <c r="E21" s="589"/>
      <c r="F21" s="589"/>
      <c r="G21" s="589"/>
      <c r="H21" s="589"/>
      <c r="I21" s="589"/>
      <c r="J21" s="589"/>
      <c r="K21" s="589"/>
      <c r="L21" s="589"/>
      <c r="M21" s="397"/>
      <c r="N21" s="397"/>
      <c r="O21" s="14"/>
      <c r="P21" s="14"/>
      <c r="Q21" s="62"/>
      <c r="R21" s="62"/>
      <c r="S21" s="62"/>
      <c r="T21" s="62"/>
      <c r="U21" s="62"/>
      <c r="V21" s="62"/>
      <c r="W21" s="291"/>
      <c r="X21" s="291"/>
      <c r="Y21" s="291"/>
      <c r="Z21" s="291"/>
      <c r="AA21" s="1052"/>
    </row>
    <row r="22" spans="1:29" ht="10.199999999999999" customHeight="1">
      <c r="A22" s="35"/>
      <c r="B22" s="36"/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396"/>
      <c r="N22" s="39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1052"/>
    </row>
    <row r="23" spans="1:29" ht="10.199999999999999" customHeight="1">
      <c r="A23" s="35"/>
      <c r="B23" s="36"/>
      <c r="C23" s="36"/>
      <c r="D23" s="36"/>
      <c r="E23" s="36"/>
      <c r="F23" s="47"/>
      <c r="G23" s="46"/>
      <c r="H23" s="46"/>
      <c r="I23" s="46"/>
      <c r="J23" s="46"/>
      <c r="K23" s="36"/>
      <c r="L23" s="36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052"/>
    </row>
    <row r="24" spans="1:29" ht="10.199999999999999" customHeight="1">
      <c r="A24" s="35"/>
      <c r="B24" s="36"/>
      <c r="C24" s="694" t="str">
        <f>IF(C15="Gewerkschaft Erziehung und Wissenschaft (GEW)",Dienststellendaten!C112,IF(C15="Verband Bildung und Erziehung (VBE)",Dienststellendaten!C102,IF(C15="An den Bezirkswahlvorstand",Dienststellendaten!C84,IF(C15="Verband Reale Bildung (VRB)",Dienststellendaten!C123,IF(C15="Philologenverband",Dienststellendaten!C133,IF(C15="An die Schulleitung der/des",Dienststellendaten!D7,IF(C15="Verband der LehrerInnen an BBS (VLBS)",Dienststellendaten!C143,IF(C15="VLW",Dienststellendaten!C153,""))))))))</f>
        <v/>
      </c>
      <c r="D24" s="324"/>
      <c r="E24" s="324"/>
      <c r="F24" s="324"/>
      <c r="G24" s="324"/>
      <c r="H24" s="324"/>
      <c r="I24" s="324"/>
      <c r="J24" s="324"/>
      <c r="K24" s="324"/>
      <c r="L24" s="324"/>
      <c r="M24" s="240"/>
      <c r="N24" s="240"/>
      <c r="O24" s="14"/>
      <c r="P24" s="14"/>
      <c r="Q24" s="62"/>
      <c r="R24" s="62"/>
      <c r="S24" s="62"/>
      <c r="T24" s="62"/>
      <c r="U24" s="62"/>
      <c r="V24" s="62"/>
      <c r="W24" s="291"/>
      <c r="X24" s="291"/>
      <c r="Y24" s="291"/>
      <c r="Z24" s="291"/>
      <c r="AA24" s="1052"/>
    </row>
    <row r="25" spans="1:29" ht="10.199999999999999" customHeight="1">
      <c r="A25" s="35"/>
      <c r="B25" s="36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398"/>
      <c r="N25" s="398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1052"/>
    </row>
    <row r="26" spans="1:29" ht="10.199999999999999" customHeight="1">
      <c r="A26" s="35"/>
      <c r="B26" s="36"/>
      <c r="C26" s="36"/>
      <c r="D26" s="36"/>
      <c r="E26" s="36"/>
      <c r="F26" s="46"/>
      <c r="G26" s="36"/>
      <c r="H26" s="36"/>
      <c r="I26" s="36"/>
      <c r="J26" s="36"/>
      <c r="K26" s="36"/>
      <c r="L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1052"/>
    </row>
    <row r="27" spans="1:29" ht="10.199999999999999" customHeight="1">
      <c r="A27" s="35"/>
      <c r="B27" s="36"/>
      <c r="C27" s="694" t="str">
        <f>IF(C15="Gewerkschaft Erziehung und Wissenschaft (GEW)",Dienststellendaten!C113,IF(C15="Verband Bildung und Erziehung (VBE)",Dienststellendaten!C103,IF(C15="An den Bezirkswahlvorstand",Dienststellendaten!C85,IF(C15="Verband Reale Bildung (VRB)",Dienststellendaten!C124,IF(C15="Philologenverband",Dienststellendaten!C134,IF(C15="An die Schulleitung der/des",Dienststellendaten!D9,IF(C15="Verband der LehrerInnen an BBS (VLBS)",Dienststellendaten!C144,IF(C15="VLW",Dienststellendaten!C154,""))))))))</f>
        <v/>
      </c>
      <c r="D27" s="324"/>
      <c r="E27" s="324"/>
      <c r="F27" s="324"/>
      <c r="G27" s="324"/>
      <c r="H27" s="324"/>
      <c r="I27" s="324"/>
      <c r="J27" s="324"/>
      <c r="K27" s="324"/>
      <c r="L27" s="324"/>
      <c r="M27" s="240"/>
      <c r="N27" s="240"/>
      <c r="P27" s="296" t="str">
        <f>IF(Dienststellendaten!D9&lt;1,"",Dienststellendaten!D9)</f>
        <v/>
      </c>
      <c r="Q27" s="318"/>
      <c r="R27" s="318"/>
      <c r="S27" s="318"/>
      <c r="T27" s="318"/>
      <c r="U27" s="318"/>
      <c r="V27" s="318"/>
      <c r="W27" s="318"/>
      <c r="X27" s="657">
        <f ca="1">TODAY()</f>
        <v>45683</v>
      </c>
      <c r="Y27" s="338"/>
      <c r="Z27" s="338"/>
      <c r="AA27" s="1052"/>
    </row>
    <row r="28" spans="1:29" ht="10.199999999999999" customHeight="1">
      <c r="A28" s="35"/>
      <c r="B28" s="36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398"/>
      <c r="N28" s="398"/>
      <c r="O28" s="36"/>
      <c r="P28" s="920"/>
      <c r="Q28" s="920"/>
      <c r="R28" s="920"/>
      <c r="S28" s="920"/>
      <c r="T28" s="920"/>
      <c r="U28" s="920"/>
      <c r="V28" s="920"/>
      <c r="W28" s="920"/>
      <c r="X28" s="677"/>
      <c r="Y28" s="677"/>
      <c r="Z28" s="677"/>
      <c r="AA28" s="1052"/>
    </row>
    <row r="29" spans="1:29" ht="10.199999999999999" customHeight="1">
      <c r="A29" s="35"/>
      <c r="B29" s="36"/>
      <c r="C29" s="36"/>
      <c r="D29" s="36"/>
      <c r="E29" s="36"/>
      <c r="F29" s="64"/>
      <c r="G29" s="64"/>
      <c r="H29" s="64"/>
      <c r="I29" s="36"/>
      <c r="J29" s="36"/>
      <c r="K29" s="36"/>
      <c r="L29" s="36"/>
      <c r="O29" s="36"/>
      <c r="P29" s="36"/>
      <c r="Q29" s="291" t="s">
        <v>97</v>
      </c>
      <c r="R29" s="291"/>
      <c r="S29" s="291"/>
      <c r="T29" s="291"/>
      <c r="U29" s="291"/>
      <c r="V29" s="62"/>
      <c r="X29" s="685" t="s">
        <v>98</v>
      </c>
      <c r="Y29" s="670"/>
      <c r="Z29" s="670"/>
      <c r="AA29" s="1052"/>
    </row>
    <row r="30" spans="1:29" ht="10.199999999999999" customHeight="1">
      <c r="A30" s="35"/>
      <c r="B30" s="36"/>
      <c r="C30" s="36"/>
      <c r="D30" s="36"/>
      <c r="E30" s="36"/>
      <c r="F30" s="64"/>
      <c r="G30" s="64"/>
      <c r="H30" s="64"/>
      <c r="I30" s="64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1052"/>
    </row>
    <row r="31" spans="1:29" ht="10.199999999999999" customHeight="1">
      <c r="A31" s="35"/>
      <c r="B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1052"/>
      <c r="AB31" s="17"/>
      <c r="AC31" s="17"/>
    </row>
    <row r="32" spans="1:29" ht="10.199999999999999" customHeight="1">
      <c r="A32" s="35"/>
      <c r="B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1052"/>
    </row>
    <row r="33" spans="1:27" ht="10.199999999999999" customHeight="1">
      <c r="A33" s="35"/>
      <c r="B33" s="36"/>
      <c r="M33" s="37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1052"/>
    </row>
    <row r="34" spans="1:27" ht="10.199999999999999" customHeight="1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1052"/>
    </row>
    <row r="35" spans="1:27" ht="10.199999999999999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4"/>
      <c r="AA35" s="1052"/>
    </row>
    <row r="36" spans="1:27" ht="10.199999999999999" customHeight="1">
      <c r="A36" s="35"/>
      <c r="B36" s="36"/>
      <c r="C36" s="436" t="str">
        <f>IF(C15="An die Schulleitung der/des","Sehr geehrte Schulleitung,", IF(C15="An die Seminarleitung","Sehr geehrte Seminarleitung,","Sehr geehrte Kolleginnen und Kollegen,"))</f>
        <v>Sehr geehrte Kolleginnen und Kollegen,</v>
      </c>
      <c r="D36" s="436"/>
      <c r="E36" s="436"/>
      <c r="F36" s="436"/>
      <c r="G36" s="436"/>
      <c r="H36" s="436"/>
      <c r="I36" s="436"/>
      <c r="J36" s="318"/>
      <c r="K36" s="318"/>
      <c r="L36" s="318"/>
      <c r="M36" s="318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4"/>
      <c r="AA36" s="1052"/>
    </row>
    <row r="37" spans="1:27" ht="10.199999999999999" customHeight="1">
      <c r="A37" s="35"/>
      <c r="B37" s="36"/>
      <c r="C37" s="436"/>
      <c r="D37" s="436"/>
      <c r="E37" s="436"/>
      <c r="F37" s="436"/>
      <c r="G37" s="436"/>
      <c r="H37" s="436"/>
      <c r="I37" s="436"/>
      <c r="J37" s="318"/>
      <c r="K37" s="318"/>
      <c r="L37" s="318"/>
      <c r="M37" s="318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14"/>
      <c r="AA37" s="1052"/>
    </row>
    <row r="38" spans="1:27" ht="10.199999999999999" customHeight="1">
      <c r="A38" s="35"/>
      <c r="B38" s="36"/>
      <c r="C38" s="436"/>
      <c r="D38" s="436"/>
      <c r="E38" s="436"/>
      <c r="F38" s="436"/>
      <c r="G38" s="436"/>
      <c r="H38" s="436"/>
      <c r="I38" s="436"/>
      <c r="J38" s="318"/>
      <c r="K38" s="318"/>
      <c r="L38" s="318"/>
      <c r="M38" s="318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14"/>
      <c r="AA38" s="1052"/>
    </row>
    <row r="39" spans="1:27" ht="10.199999999999999" customHeight="1">
      <c r="A39" s="35"/>
      <c r="B39" s="36"/>
      <c r="C39" s="49"/>
      <c r="D39" s="49"/>
      <c r="E39" s="49"/>
      <c r="F39" s="49"/>
      <c r="G39" s="49"/>
      <c r="H39" s="49"/>
      <c r="I39" s="49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14"/>
      <c r="AA39" s="1052"/>
    </row>
    <row r="40" spans="1:27" ht="10.199999999999999" customHeight="1">
      <c r="A40" s="35"/>
      <c r="B40" s="36"/>
      <c r="C40" s="49"/>
      <c r="D40" s="49"/>
      <c r="E40" s="49"/>
      <c r="F40" s="49"/>
      <c r="G40" s="49"/>
      <c r="H40" s="49"/>
      <c r="I40" s="49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14"/>
      <c r="AA40" s="1052"/>
    </row>
    <row r="41" spans="1:27" ht="10.199999999999999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14"/>
      <c r="AA41" s="1052"/>
    </row>
    <row r="42" spans="1:27" ht="10.199999999999999" customHeight="1">
      <c r="A42" s="35"/>
      <c r="B42" s="36"/>
      <c r="C42" s="436" t="s">
        <v>458</v>
      </c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14"/>
      <c r="AA42" s="1052"/>
    </row>
    <row r="43" spans="1:27" ht="10.199999999999999" customHeight="1">
      <c r="A43" s="35"/>
      <c r="B43" s="36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14"/>
      <c r="AA43" s="1052"/>
    </row>
    <row r="44" spans="1:27" ht="10.199999999999999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4"/>
      <c r="AA44" s="1052"/>
    </row>
    <row r="45" spans="1:27" ht="10.199999999999999" customHeight="1">
      <c r="A45" s="35"/>
      <c r="B45" s="36"/>
      <c r="C45" s="436" t="s">
        <v>368</v>
      </c>
      <c r="D45" s="318"/>
      <c r="E45" s="318"/>
      <c r="F45" s="318"/>
      <c r="G45" s="318"/>
      <c r="H45" s="318"/>
      <c r="I45" s="471" t="str">
        <f>IF(C15="An den Bezirkswahlvorstand","Wahlniederschriften","Wahlniederschrift")</f>
        <v>Wahlniederschrift</v>
      </c>
      <c r="J45" s="338"/>
      <c r="K45" s="338"/>
      <c r="L45" s="338"/>
      <c r="M45" s="338"/>
      <c r="N45" s="436" t="s">
        <v>459</v>
      </c>
      <c r="O45" s="318"/>
      <c r="P45" s="318"/>
      <c r="Q45" s="318"/>
      <c r="R45" s="318"/>
      <c r="S45" s="318"/>
      <c r="T45" s="318"/>
      <c r="U45" s="318"/>
      <c r="V45" s="318"/>
      <c r="W45" s="240"/>
      <c r="X45" s="53"/>
      <c r="Y45" s="14"/>
      <c r="Z45" s="14"/>
      <c r="AA45" s="1052"/>
    </row>
    <row r="46" spans="1:27" ht="10.199999999999999" customHeight="1">
      <c r="A46" s="35"/>
      <c r="B46" s="36"/>
      <c r="C46" s="318"/>
      <c r="D46" s="318"/>
      <c r="E46" s="318"/>
      <c r="F46" s="318"/>
      <c r="G46" s="318"/>
      <c r="H46" s="318"/>
      <c r="I46" s="338"/>
      <c r="J46" s="338"/>
      <c r="K46" s="338"/>
      <c r="L46" s="338"/>
      <c r="M46" s="338"/>
      <c r="N46" s="318"/>
      <c r="O46" s="318"/>
      <c r="P46" s="318"/>
      <c r="Q46" s="318"/>
      <c r="R46" s="318"/>
      <c r="S46" s="318"/>
      <c r="T46" s="318"/>
      <c r="U46" s="318"/>
      <c r="V46" s="318"/>
      <c r="W46" s="240"/>
      <c r="X46" s="53"/>
      <c r="Y46" s="14"/>
      <c r="Z46" s="14"/>
      <c r="AA46" s="1052"/>
    </row>
    <row r="47" spans="1:27" ht="10.199999999999999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Y47" s="14"/>
      <c r="Z47" s="14"/>
      <c r="AA47" s="1052"/>
    </row>
    <row r="48" spans="1:27" ht="10.199999999999999" customHeight="1">
      <c r="A48" s="35"/>
      <c r="B48" s="36"/>
      <c r="C48" s="427" t="str">
        <f>IF(C15="An den Bezirkswahlvorstand","Örtlichen Personalrat und den Teilergebnissen zum Bezirks- und Hauptpersonalrat.","Örtlichen Personalrat.")</f>
        <v>Örtlichen Personalrat.</v>
      </c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14"/>
      <c r="AA48" s="1052"/>
    </row>
    <row r="49" spans="1:27" ht="10.199999999999999" customHeight="1">
      <c r="A49" s="35"/>
      <c r="B49" s="36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14"/>
      <c r="AA49" s="1052"/>
    </row>
    <row r="50" spans="1:27" ht="10.199999999999999" customHeight="1">
      <c r="A50" s="35"/>
      <c r="B50" s="36"/>
      <c r="C50" s="36"/>
      <c r="Y50" s="49"/>
      <c r="Z50" s="49"/>
      <c r="AA50" s="1052"/>
    </row>
    <row r="51" spans="1:27" ht="10.199999999999999" customHeigh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49"/>
      <c r="AA51" s="1052"/>
    </row>
    <row r="52" spans="1:27" ht="9.6" customHeight="1">
      <c r="A52" s="35"/>
      <c r="B52" s="36"/>
      <c r="C52" s="49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14"/>
      <c r="AA52" s="1052"/>
    </row>
    <row r="53" spans="1:27" ht="10.199999999999999" customHeigh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14"/>
      <c r="AA53" s="1052"/>
    </row>
    <row r="54" spans="1:27" ht="10.199999999999999" customHeigh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14"/>
      <c r="AA54" s="1052"/>
    </row>
    <row r="55" spans="1:27" ht="10.199999999999999" customHeight="1">
      <c r="A55" s="35"/>
      <c r="B55" s="36"/>
      <c r="C55" s="36"/>
      <c r="D55" s="76"/>
      <c r="E55" s="49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14"/>
      <c r="AA55" s="1052"/>
    </row>
    <row r="56" spans="1:27" ht="10.199999999999999" customHeight="1">
      <c r="A56" s="35"/>
      <c r="B56" s="36"/>
      <c r="C56" s="36"/>
      <c r="D56" s="7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14"/>
      <c r="AA56" s="1052"/>
    </row>
    <row r="57" spans="1:27" ht="10.199999999999999" customHeight="1">
      <c r="A57" s="35"/>
      <c r="B57" s="3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4"/>
      <c r="AA57" s="1052"/>
    </row>
    <row r="58" spans="1:27" ht="10.199999999999999" customHeight="1">
      <c r="A58" s="35"/>
      <c r="B58" s="36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4"/>
      <c r="AA58" s="1052"/>
    </row>
    <row r="59" spans="1:27" ht="10.199999999999999" customHeight="1">
      <c r="A59" s="35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4"/>
      <c r="AA59" s="1052"/>
    </row>
    <row r="60" spans="1:27" ht="10.199999999999999" customHeight="1">
      <c r="A60" s="35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4"/>
      <c r="AA60" s="1052"/>
    </row>
    <row r="61" spans="1:27" ht="10.199999999999999" customHeight="1">
      <c r="A61" s="35"/>
      <c r="B61" s="54"/>
      <c r="Z61" s="14"/>
      <c r="AA61" s="1052"/>
    </row>
    <row r="62" spans="1:27" ht="10.199999999999999" customHeight="1">
      <c r="A62" s="35"/>
      <c r="B62" s="54"/>
      <c r="Z62" s="14"/>
      <c r="AA62" s="1052"/>
    </row>
    <row r="63" spans="1:27" ht="10.199999999999999" customHeight="1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7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14"/>
      <c r="AA63" s="1052"/>
    </row>
    <row r="64" spans="1:27" ht="10.199999999999999" customHeight="1">
      <c r="A64" s="35"/>
      <c r="B64" s="36"/>
      <c r="Z64" s="14"/>
      <c r="AA64" s="1052"/>
    </row>
    <row r="65" spans="1:28" ht="10.199999999999999" customHeight="1">
      <c r="A65" s="35"/>
      <c r="B65" s="36"/>
      <c r="Z65" s="14"/>
      <c r="AA65" s="1052"/>
    </row>
    <row r="66" spans="1:28" ht="10.199999999999999" customHeight="1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4"/>
      <c r="AA66" s="1052"/>
    </row>
    <row r="67" spans="1:28" ht="10.199999999999999" customHeight="1">
      <c r="A67" s="35"/>
      <c r="B67" s="36"/>
      <c r="Z67" s="14"/>
      <c r="AA67" s="1052"/>
    </row>
    <row r="68" spans="1:28" ht="10.199999999999999" customHeight="1">
      <c r="A68" s="35"/>
      <c r="B68" s="36"/>
      <c r="Z68" s="14"/>
      <c r="AA68" s="1052"/>
    </row>
    <row r="69" spans="1:28" ht="10.199999999999999" customHeight="1">
      <c r="C69" s="36"/>
      <c r="P69" s="36"/>
      <c r="Q69" s="36"/>
      <c r="R69" s="36"/>
      <c r="S69" s="36"/>
      <c r="T69" s="36"/>
      <c r="U69" s="36"/>
      <c r="V69" s="36"/>
      <c r="W69" s="36"/>
      <c r="X69" s="36"/>
      <c r="AA69" s="1052"/>
    </row>
    <row r="70" spans="1:28" ht="10.199999999999999" customHeight="1">
      <c r="N70" s="38"/>
      <c r="O70" s="38"/>
      <c r="AA70" s="1052"/>
    </row>
    <row r="71" spans="1:28" ht="10.199999999999999" customHeight="1">
      <c r="B71" s="28"/>
      <c r="AA71" s="1052"/>
    </row>
    <row r="72" spans="1:28" ht="10.199999999999999" customHeight="1">
      <c r="AA72" s="1052"/>
    </row>
    <row r="73" spans="1:28" ht="10.199999999999999" customHeight="1">
      <c r="AA73" s="1052"/>
    </row>
    <row r="74" spans="1:28" ht="10.199999999999999" customHeight="1">
      <c r="AA74" s="1052"/>
    </row>
    <row r="75" spans="1:28" ht="10.199999999999999" customHeight="1">
      <c r="AA75" s="1052"/>
    </row>
    <row r="76" spans="1:28" ht="10.199999999999999" customHeight="1">
      <c r="C76" s="39"/>
      <c r="D76" s="39"/>
      <c r="E76" s="39"/>
      <c r="F76" s="39"/>
      <c r="G76" s="39"/>
      <c r="H76" s="39"/>
      <c r="I76" s="39"/>
      <c r="J76" s="39"/>
      <c r="K76" s="39"/>
      <c r="L76" s="39"/>
      <c r="N76" s="38"/>
      <c r="O76" s="38"/>
      <c r="Q76" s="40"/>
      <c r="R76" s="40"/>
      <c r="AA76" s="1052"/>
    </row>
    <row r="77" spans="1:28" ht="10.199999999999999" customHeight="1">
      <c r="C77" s="39"/>
      <c r="D77" s="39"/>
      <c r="E77" s="39"/>
      <c r="F77" s="39"/>
      <c r="G77" s="39"/>
      <c r="H77" s="39"/>
      <c r="I77" s="39"/>
      <c r="J77" s="39"/>
      <c r="K77" s="39"/>
      <c r="L77" s="39"/>
      <c r="N77" s="38"/>
      <c r="O77" s="38"/>
      <c r="Q77" s="40"/>
      <c r="R77" s="40"/>
      <c r="AA77" s="1052"/>
    </row>
    <row r="78" spans="1:28" ht="10.199999999999999" customHeight="1">
      <c r="B78" s="39"/>
      <c r="C78" s="436" t="s">
        <v>64</v>
      </c>
      <c r="D78" s="436"/>
      <c r="E78" s="436"/>
      <c r="F78" s="436"/>
      <c r="G78" s="436"/>
      <c r="H78" s="436"/>
      <c r="AA78" s="1052"/>
    </row>
    <row r="79" spans="1:28" ht="10.199999999999999" customHeight="1">
      <c r="B79" s="39"/>
      <c r="C79" s="436"/>
      <c r="D79" s="436"/>
      <c r="E79" s="436"/>
      <c r="F79" s="436"/>
      <c r="G79" s="436"/>
      <c r="H79" s="436"/>
      <c r="I79" s="39"/>
      <c r="J79" s="39"/>
      <c r="K79" s="39"/>
      <c r="L79" s="39"/>
      <c r="N79" s="38"/>
      <c r="O79" s="38"/>
      <c r="Q79" s="40"/>
      <c r="R79" s="40"/>
      <c r="AA79" s="1052"/>
    </row>
    <row r="80" spans="1:28" ht="10.199999999999999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N80" s="38"/>
      <c r="O80" s="38"/>
      <c r="Q80" s="40"/>
      <c r="R80" s="40"/>
      <c r="AA80" s="1052"/>
      <c r="AB80" s="20"/>
    </row>
    <row r="81" spans="2:30" ht="10.199999999999999" customHeight="1">
      <c r="B81" s="39"/>
      <c r="AA81" s="1052"/>
    </row>
    <row r="82" spans="2:30" ht="10.199999999999999" customHeight="1">
      <c r="B82" s="39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42"/>
      <c r="S82" s="14"/>
      <c r="T82" s="14"/>
      <c r="U82" s="41"/>
      <c r="V82" s="41"/>
      <c r="W82" s="36"/>
      <c r="X82" s="36"/>
      <c r="Y82" s="36"/>
      <c r="AA82" s="1052"/>
      <c r="AB82" s="240"/>
      <c r="AC82" s="240"/>
      <c r="AD82" s="19"/>
    </row>
    <row r="83" spans="2:30" ht="10.199999999999999" customHeight="1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14"/>
      <c r="S83" s="14"/>
      <c r="T83" s="14"/>
      <c r="U83" s="41"/>
      <c r="V83" s="36"/>
      <c r="W83" s="36"/>
      <c r="X83" s="36"/>
      <c r="Y83" s="36"/>
      <c r="AA83" s="1052"/>
    </row>
    <row r="84" spans="2:30" ht="10.199999999999999" customHeight="1">
      <c r="B84" s="41"/>
      <c r="C84" s="240"/>
      <c r="D84" s="240"/>
      <c r="E84" s="240"/>
      <c r="F84" s="240"/>
      <c r="G84" s="240"/>
      <c r="H84" s="240"/>
      <c r="K84" s="240"/>
      <c r="L84" s="240"/>
      <c r="M84" s="240"/>
      <c r="N84" s="240"/>
      <c r="O84" s="240"/>
      <c r="P84" s="240"/>
      <c r="S84" s="240"/>
      <c r="T84" s="240"/>
      <c r="U84" s="240"/>
      <c r="V84" s="240"/>
      <c r="W84" s="240"/>
      <c r="X84" s="240"/>
      <c r="Z84" s="36"/>
      <c r="AA84" s="386"/>
    </row>
    <row r="85" spans="2:30" ht="10.199999999999999" customHeight="1">
      <c r="B85" s="36"/>
      <c r="C85" s="398"/>
      <c r="D85" s="398"/>
      <c r="E85" s="398"/>
      <c r="F85" s="398"/>
      <c r="G85" s="398"/>
      <c r="H85" s="398"/>
      <c r="K85" s="398"/>
      <c r="L85" s="398"/>
      <c r="M85" s="398"/>
      <c r="N85" s="398"/>
      <c r="O85" s="398"/>
      <c r="P85" s="398"/>
      <c r="S85" s="398"/>
      <c r="T85" s="398"/>
      <c r="U85" s="398"/>
      <c r="V85" s="398"/>
      <c r="W85" s="398"/>
      <c r="X85" s="398"/>
      <c r="Z85" s="36"/>
      <c r="AA85" s="386"/>
    </row>
    <row r="86" spans="2:30" ht="10.199999999999999" customHeight="1">
      <c r="AA86" s="386"/>
    </row>
    <row r="87" spans="2:30" ht="12.6" customHeight="1">
      <c r="B87" s="41"/>
      <c r="C87" s="291" t="s">
        <v>0</v>
      </c>
      <c r="D87" s="291"/>
      <c r="E87" s="291"/>
      <c r="F87" s="291"/>
      <c r="G87" s="291"/>
      <c r="H87" s="291"/>
      <c r="I87" s="63"/>
      <c r="J87" s="63"/>
      <c r="K87" s="291" t="s">
        <v>370</v>
      </c>
      <c r="L87" s="291"/>
      <c r="M87" s="291"/>
      <c r="N87" s="291"/>
      <c r="O87" s="291"/>
      <c r="P87" s="291"/>
      <c r="Q87" s="63"/>
      <c r="R87" s="63"/>
      <c r="S87" s="291" t="s">
        <v>370</v>
      </c>
      <c r="T87" s="291"/>
      <c r="U87" s="291"/>
      <c r="V87" s="291"/>
      <c r="W87" s="291"/>
      <c r="X87" s="291"/>
      <c r="AA87" s="386"/>
      <c r="AD87" s="15"/>
    </row>
    <row r="88" spans="2:30" ht="10.199999999999999" customHeight="1">
      <c r="B88" s="41"/>
      <c r="AA88" s="386"/>
    </row>
    <row r="89" spans="2:30" ht="10.199999999999999" customHeight="1">
      <c r="B89" s="22"/>
      <c r="AA89" s="386"/>
    </row>
    <row r="90" spans="2:30" ht="10.199999999999999" customHeight="1">
      <c r="B90" s="22"/>
      <c r="AA90" s="386"/>
    </row>
    <row r="91" spans="2:30" ht="10.199999999999999" customHeight="1">
      <c r="AA91" s="386"/>
    </row>
    <row r="92" spans="2:30" ht="10.199999999999999" customHeight="1">
      <c r="C92" s="36"/>
      <c r="D92" s="36"/>
      <c r="E92" s="36"/>
      <c r="F92" s="36"/>
      <c r="G92" s="22"/>
      <c r="H92" s="22"/>
      <c r="I92" s="22"/>
      <c r="AA92" s="386"/>
    </row>
    <row r="93" spans="2:30" ht="10.199999999999999" customHeight="1" thickBot="1">
      <c r="C93" s="36"/>
      <c r="D93" s="36"/>
      <c r="E93" s="36"/>
      <c r="F93" s="36"/>
      <c r="G93" s="22"/>
      <c r="H93" s="22"/>
      <c r="I93" s="22"/>
      <c r="AA93" s="386"/>
    </row>
    <row r="94" spans="2:30" ht="10.199999999999999" customHeight="1">
      <c r="B94" s="22"/>
      <c r="C94" s="599" t="s">
        <v>1</v>
      </c>
      <c r="D94" s="674"/>
      <c r="E94" s="674"/>
      <c r="F94" s="674"/>
      <c r="G94" s="674"/>
      <c r="H94" s="674"/>
      <c r="I94" s="194"/>
      <c r="J94" s="194"/>
      <c r="K94" s="194"/>
      <c r="L94" s="194"/>
      <c r="M94" s="194"/>
      <c r="N94" s="194"/>
      <c r="O94" s="194"/>
      <c r="P94" s="194"/>
      <c r="Q94" s="194"/>
      <c r="R94" s="1"/>
      <c r="S94" s="1"/>
      <c r="T94" s="1"/>
      <c r="U94" s="1"/>
      <c r="V94" s="1"/>
      <c r="W94" s="1"/>
      <c r="X94" s="1"/>
      <c r="Y94" s="2"/>
      <c r="AA94" s="386"/>
    </row>
    <row r="95" spans="2:30" ht="10.199999999999999" customHeight="1">
      <c r="B95" s="36"/>
      <c r="C95" s="407"/>
      <c r="D95" s="240"/>
      <c r="E95" s="240"/>
      <c r="F95" s="240"/>
      <c r="G95" s="240"/>
      <c r="H95" s="240"/>
      <c r="I95" s="84"/>
      <c r="J95" s="84"/>
      <c r="K95" s="84"/>
      <c r="L95" s="84"/>
      <c r="M95" s="84"/>
      <c r="N95" s="84"/>
      <c r="O95" s="84"/>
      <c r="P95" s="84"/>
      <c r="Q95" s="84"/>
      <c r="Y95" s="4"/>
      <c r="AA95" s="386"/>
    </row>
    <row r="96" spans="2:30" ht="10.199999999999999" customHeight="1">
      <c r="C96" s="3"/>
      <c r="Y96" s="4"/>
      <c r="Z96" s="3"/>
      <c r="AA96" s="386"/>
    </row>
    <row r="97" spans="2:27" ht="10.199999999999999" customHeight="1">
      <c r="B97" s="36"/>
      <c r="C97" s="1054" t="s">
        <v>460</v>
      </c>
      <c r="D97" s="338"/>
      <c r="E97" s="338"/>
      <c r="F97" s="318"/>
      <c r="G97" s="318"/>
      <c r="H97" s="318"/>
      <c r="I97" s="318"/>
      <c r="J97" s="1053" t="str">
        <f>IF(C15="","",C15)</f>
        <v/>
      </c>
      <c r="K97" s="397"/>
      <c r="L97" s="397"/>
      <c r="M97" s="397"/>
      <c r="N97" s="397"/>
      <c r="O97" s="397"/>
      <c r="P97" s="397"/>
      <c r="Q97" s="397"/>
      <c r="R97" s="397"/>
      <c r="S97" s="397"/>
      <c r="T97" s="1057" t="s">
        <v>367</v>
      </c>
      <c r="U97" s="338"/>
      <c r="V97" s="1056">
        <f ca="1">X27</f>
        <v>45683</v>
      </c>
      <c r="W97" s="1056"/>
      <c r="X97" s="622"/>
      <c r="Y97" s="4"/>
      <c r="Z97" s="3"/>
      <c r="AA97" s="386"/>
    </row>
    <row r="98" spans="2:27" ht="10.199999999999999" customHeight="1">
      <c r="B98" s="36"/>
      <c r="C98" s="1055"/>
      <c r="D98" s="338"/>
      <c r="E98" s="338"/>
      <c r="F98" s="318"/>
      <c r="G98" s="318"/>
      <c r="H98" s="318"/>
      <c r="I98" s="318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38"/>
      <c r="U98" s="338"/>
      <c r="V98" s="1056"/>
      <c r="W98" s="1056"/>
      <c r="X98" s="622"/>
      <c r="Y98" s="4"/>
      <c r="Z98" s="3"/>
      <c r="AA98" s="386"/>
    </row>
    <row r="99" spans="2:27" ht="9.6" customHeight="1" thickBot="1">
      <c r="B99" s="21"/>
      <c r="C99" s="25"/>
      <c r="D99" s="26"/>
      <c r="E99" s="26"/>
      <c r="F99" s="26"/>
      <c r="G99" s="27"/>
      <c r="H99" s="27"/>
      <c r="I99" s="2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3"/>
      <c r="AA99" s="386"/>
    </row>
    <row r="100" spans="2:27" ht="10.199999999999999" customHeight="1">
      <c r="B100" s="36"/>
      <c r="C100" s="44"/>
      <c r="D100" s="44"/>
      <c r="E100" s="44"/>
      <c r="F100" s="44"/>
      <c r="G100" s="44"/>
      <c r="H100" s="44"/>
      <c r="I100" s="44"/>
      <c r="J100" s="44"/>
      <c r="K100" s="44"/>
      <c r="Y100" s="1"/>
      <c r="AA100" s="386"/>
    </row>
    <row r="101" spans="2:27" ht="10.199999999999999" customHeight="1">
      <c r="B101" s="44"/>
      <c r="C101" s="401" t="s">
        <v>7</v>
      </c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AA101" s="386"/>
    </row>
    <row r="102" spans="2:27" ht="10.199999999999999" customHeight="1">
      <c r="B102" s="44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AA102" s="386"/>
    </row>
    <row r="103" spans="2:27" ht="10.199999999999999" customHeight="1">
      <c r="C103" s="401" t="s">
        <v>8</v>
      </c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AA103" s="386"/>
    </row>
    <row r="104" spans="2:27" ht="10.199999999999999" customHeight="1"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AA104" s="386"/>
    </row>
    <row r="105" spans="2:27" ht="9.6" customHeight="1">
      <c r="AA105" s="386"/>
    </row>
    <row r="106" spans="2:27" ht="10.199999999999999" customHeight="1">
      <c r="AA106" s="386"/>
    </row>
    <row r="107" spans="2:27" ht="10.199999999999999" customHeight="1"/>
    <row r="108" spans="2:27" ht="10.199999999999999" customHeight="1"/>
    <row r="109" spans="2:27" ht="10.199999999999999" customHeight="1"/>
    <row r="110" spans="2:27" ht="10.199999999999999" customHeight="1"/>
    <row r="111" spans="2:27" ht="10.199999999999999" customHeight="1"/>
    <row r="112" spans="2:27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</sheetData>
  <sheetProtection algorithmName="SHA-512" hashValue="uOagMgAWXvB3G6O9ToGqmrT65FE0ZxtbzMDaBcpvJlVVm6VK+11yN7DX3tFBLd/mkpztn+4wW5HusEcfDDQzjg==" saltValue="i5m/jXVj2zDaI8QyDaEDrQ==" spinCount="100000" sheet="1" selectLockedCells="1"/>
  <mergeCells count="43">
    <mergeCell ref="J97:S98"/>
    <mergeCell ref="C97:I98"/>
    <mergeCell ref="C94:H95"/>
    <mergeCell ref="V97:X98"/>
    <mergeCell ref="W24:Z24"/>
    <mergeCell ref="C36:M38"/>
    <mergeCell ref="C48:Y49"/>
    <mergeCell ref="C87:H87"/>
    <mergeCell ref="K87:P87"/>
    <mergeCell ref="S87:X87"/>
    <mergeCell ref="C78:H79"/>
    <mergeCell ref="T97:U98"/>
    <mergeCell ref="C45:H46"/>
    <mergeCell ref="I45:M46"/>
    <mergeCell ref="N45:W46"/>
    <mergeCell ref="AB82:AC82"/>
    <mergeCell ref="C84:H85"/>
    <mergeCell ref="K84:P85"/>
    <mergeCell ref="S84:X85"/>
    <mergeCell ref="C42:Y43"/>
    <mergeCell ref="AA1:AA106"/>
    <mergeCell ref="X27:Z28"/>
    <mergeCell ref="Q29:U29"/>
    <mergeCell ref="X29:Z29"/>
    <mergeCell ref="C21:N22"/>
    <mergeCell ref="C24:N25"/>
    <mergeCell ref="C27:N28"/>
    <mergeCell ref="P27:W28"/>
    <mergeCell ref="C103:Q104"/>
    <mergeCell ref="C101:Q102"/>
    <mergeCell ref="B12:Y13"/>
    <mergeCell ref="W21:Z21"/>
    <mergeCell ref="B8:Y9"/>
    <mergeCell ref="C18:N19"/>
    <mergeCell ref="B2:C3"/>
    <mergeCell ref="E2:G3"/>
    <mergeCell ref="I2:S3"/>
    <mergeCell ref="V2:Y3"/>
    <mergeCell ref="B4:D4"/>
    <mergeCell ref="E4:G4"/>
    <mergeCell ref="I4:S4"/>
    <mergeCell ref="B10:Y11"/>
    <mergeCell ref="C15:O16"/>
  </mergeCells>
  <dataValidations xWindow="418" yWindow="431" count="2">
    <dataValidation allowBlank="1" showErrorMessage="1" sqref="C97 Q19" xr:uid="{00000000-0002-0000-2600-000000000000}"/>
    <dataValidation type="list" allowBlank="1" showErrorMessage="1" prompt="Bitte Adressat auswählen" sqref="C15:O16" xr:uid="{00000000-0002-0000-2600-000001000000}">
      <formula1>"Gewerkschaft Erziehung und Wissenschaft (GEW), Verband Bildung und Erziehung (VBE), Verband Reale Bildung (VRB), Verband der LehrerInnen an BBS (VLBS), An die Schulleitung der/des, An die Seminarleitung, An den Bezirkswahlvorstand, Philologenverband, VLW"</formula1>
    </dataValidation>
  </dataValidations>
  <pageMargins left="0.7" right="0.7" top="0.78740157499999996" bottom="0.78740157499999996" header="0.3" footer="0.3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41</vt:i4>
      </vt:variant>
      <vt:variant>
        <vt:lpstr>Benannte Bereiche</vt:lpstr>
      </vt:variant>
      <vt:variant>
        <vt:i4>41</vt:i4>
      </vt:variant>
    </vt:vector>
  </HeadingPairs>
  <TitlesOfParts>
    <vt:vector size="82" baseType="lpstr">
      <vt:lpstr>Titel</vt:lpstr>
      <vt:lpstr>Benutzerhinweise</vt:lpstr>
      <vt:lpstr>Dienststellendaten</vt:lpstr>
      <vt:lpstr>Formular 1</vt:lpstr>
      <vt:lpstr>Formular 2_1</vt:lpstr>
      <vt:lpstr>Formular 2_2</vt:lpstr>
      <vt:lpstr>Formular 2_3</vt:lpstr>
      <vt:lpstr>Formular 3a_1</vt:lpstr>
      <vt:lpstr>Formular 3a_2</vt:lpstr>
      <vt:lpstr>Formular 3a_3</vt:lpstr>
      <vt:lpstr>Formular 3b_1</vt:lpstr>
      <vt:lpstr>Formular 3b_2</vt:lpstr>
      <vt:lpstr>Formular 3b_3</vt:lpstr>
      <vt:lpstr>Formular 4a_1</vt:lpstr>
      <vt:lpstr>Formular 4a_2</vt:lpstr>
      <vt:lpstr>Formular 4a_3</vt:lpstr>
      <vt:lpstr>Formular 4b_1</vt:lpstr>
      <vt:lpstr>Formular 4b_2</vt:lpstr>
      <vt:lpstr>Formular 4b_3</vt:lpstr>
      <vt:lpstr>Formular 5a</vt:lpstr>
      <vt:lpstr>Formular 5b</vt:lpstr>
      <vt:lpstr>Formular 6</vt:lpstr>
      <vt:lpstr>Formular 7_1</vt:lpstr>
      <vt:lpstr>Formular 7_2</vt:lpstr>
      <vt:lpstr>Formular 8a</vt:lpstr>
      <vt:lpstr>Formular8b</vt:lpstr>
      <vt:lpstr>Formular 9a</vt:lpstr>
      <vt:lpstr>Formular9b_1</vt:lpstr>
      <vt:lpstr>Formular9b_2</vt:lpstr>
      <vt:lpstr>Formular9b_3</vt:lpstr>
      <vt:lpstr>Formular 10</vt:lpstr>
      <vt:lpstr>Formular 11a</vt:lpstr>
      <vt:lpstr>Formular 11b</vt:lpstr>
      <vt:lpstr>Formular 12a</vt:lpstr>
      <vt:lpstr>Formular 12b</vt:lpstr>
      <vt:lpstr>Formular 13a</vt:lpstr>
      <vt:lpstr>Formular 13b_1</vt:lpstr>
      <vt:lpstr>Formular 13b_2</vt:lpstr>
      <vt:lpstr>Formular 13c</vt:lpstr>
      <vt:lpstr>Formular 14</vt:lpstr>
      <vt:lpstr>Formular 15</vt:lpstr>
      <vt:lpstr>Benutzerhinweise!Druckbereich</vt:lpstr>
      <vt:lpstr>Dienststellendaten!Druckbereich</vt:lpstr>
      <vt:lpstr>'Formular 1'!Druckbereich</vt:lpstr>
      <vt:lpstr>'Formular 10'!Druckbereich</vt:lpstr>
      <vt:lpstr>'Formular 11a'!Druckbereich</vt:lpstr>
      <vt:lpstr>'Formular 11b'!Druckbereich</vt:lpstr>
      <vt:lpstr>'Formular 12a'!Druckbereich</vt:lpstr>
      <vt:lpstr>'Formular 12b'!Druckbereich</vt:lpstr>
      <vt:lpstr>'Formular 13a'!Druckbereich</vt:lpstr>
      <vt:lpstr>'Formular 13b_1'!Druckbereich</vt:lpstr>
      <vt:lpstr>'Formular 13b_2'!Druckbereich</vt:lpstr>
      <vt:lpstr>'Formular 13c'!Druckbereich</vt:lpstr>
      <vt:lpstr>'Formular 14'!Druckbereich</vt:lpstr>
      <vt:lpstr>'Formular 15'!Druckbereich</vt:lpstr>
      <vt:lpstr>'Formular 2_1'!Druckbereich</vt:lpstr>
      <vt:lpstr>'Formular 2_2'!Druckbereich</vt:lpstr>
      <vt:lpstr>'Formular 2_3'!Druckbereich</vt:lpstr>
      <vt:lpstr>'Formular 3a_1'!Druckbereich</vt:lpstr>
      <vt:lpstr>'Formular 3a_2'!Druckbereich</vt:lpstr>
      <vt:lpstr>'Formular 3a_3'!Druckbereich</vt:lpstr>
      <vt:lpstr>'Formular 3b_1'!Druckbereich</vt:lpstr>
      <vt:lpstr>'Formular 3b_2'!Druckbereich</vt:lpstr>
      <vt:lpstr>'Formular 3b_3'!Druckbereich</vt:lpstr>
      <vt:lpstr>'Formular 4a_1'!Druckbereich</vt:lpstr>
      <vt:lpstr>'Formular 4a_2'!Druckbereich</vt:lpstr>
      <vt:lpstr>'Formular 4a_3'!Druckbereich</vt:lpstr>
      <vt:lpstr>'Formular 4b_1'!Druckbereich</vt:lpstr>
      <vt:lpstr>'Formular 4b_2'!Druckbereich</vt:lpstr>
      <vt:lpstr>'Formular 4b_3'!Druckbereich</vt:lpstr>
      <vt:lpstr>'Formular 5a'!Druckbereich</vt:lpstr>
      <vt:lpstr>'Formular 5b'!Druckbereich</vt:lpstr>
      <vt:lpstr>'Formular 6'!Druckbereich</vt:lpstr>
      <vt:lpstr>'Formular 7_1'!Druckbereich</vt:lpstr>
      <vt:lpstr>'Formular 7_2'!Druckbereich</vt:lpstr>
      <vt:lpstr>'Formular 8a'!Druckbereich</vt:lpstr>
      <vt:lpstr>'Formular 9a'!Druckbereich</vt:lpstr>
      <vt:lpstr>Formular8b!Druckbereich</vt:lpstr>
      <vt:lpstr>Formular9b_1!Druckbereich</vt:lpstr>
      <vt:lpstr>Formular9b_2!Druckbereich</vt:lpstr>
      <vt:lpstr>Formular9b_3!Druckbereich</vt:lpstr>
      <vt:lpstr>Titel!Druckbereich</vt:lpstr>
    </vt:vector>
  </TitlesOfParts>
  <Company>Mages &amp; Co Softwarepool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Wahlunterlagen 2025</dc:title>
  <dc:subject>Personalratswahlen 2025</dc:subject>
  <dc:creator>Sabine Mages VBE</dc:creator>
  <cp:keywords>finale Fassung 25.1.25</cp:keywords>
  <dc:description>bis max. 151 Beschäftigte und max. 120 Wahlberechtigte in ÖPR oder BPR/HPR!</dc:description>
  <cp:lastModifiedBy>Sabine Mages</cp:lastModifiedBy>
  <cp:lastPrinted>2021-01-11T10:09:29Z</cp:lastPrinted>
  <dcterms:created xsi:type="dcterms:W3CDTF">2016-07-12T16:08:46Z</dcterms:created>
  <dcterms:modified xsi:type="dcterms:W3CDTF">2025-01-26T08:36:43Z</dcterms:modified>
</cp:coreProperties>
</file>